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F:\R06\40 九州高体連専門部\R6 九州選抜大会\"/>
    </mc:Choice>
  </mc:AlternateContent>
  <xr:revisionPtr revIDLastSave="0" documentId="13_ncr:1_{359689CC-E48A-405A-8BC7-CE4B6DCFB157}" xr6:coauthVersionLast="47" xr6:coauthVersionMax="47" xr10:uidLastSave="{00000000-0000-0000-0000-000000000000}"/>
  <bookViews>
    <workbookView xWindow="-108" yWindow="-108" windowWidth="23256" windowHeight="12576" xr2:uid="{00000000-000D-0000-FFFF-FFFF00000000}"/>
  </bookViews>
  <sheets>
    <sheet name="代表者記入シート（総括表）" sheetId="2" r:id="rId1"/>
    <sheet name="男子" sheetId="1" r:id="rId2"/>
    <sheet name="女子" sheetId="20" r:id="rId3"/>
  </sheets>
  <definedNames>
    <definedName name="_xlnm.Print_Area" localSheetId="2">女子!$A$1:$BI$59</definedName>
    <definedName name="_xlnm.Print_Area" localSheetId="0">'代表者記入シート（総括表）'!$A$1:$AK$35</definedName>
    <definedName name="_xlnm.Print_Area" localSheetId="1">男子!$A$1:$BI$59</definedName>
    <definedName name="県名">'代表者記入シート（総括表）'!$B$38:$B$45</definedName>
    <definedName name="校名">'代表者記入シート（総括表）'!$B$15:$B$34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67" i="20" l="1"/>
  <c r="AT67" i="20"/>
  <c r="AT66" i="20"/>
  <c r="AT68" i="20" s="1"/>
  <c r="T63" i="20" s="1"/>
  <c r="N64" i="20"/>
  <c r="AR64" i="20" s="1"/>
  <c r="I64" i="20"/>
  <c r="AL64" i="20" s="1"/>
  <c r="D64" i="20"/>
  <c r="AF64" i="20" s="1"/>
  <c r="N63" i="20"/>
  <c r="AR63" i="20" s="1"/>
  <c r="I63" i="20"/>
  <c r="AL63" i="20" s="1"/>
  <c r="D63" i="20"/>
  <c r="AF63" i="20" s="1"/>
  <c r="AR58" i="20"/>
  <c r="AL58" i="20"/>
  <c r="AF58" i="20"/>
  <c r="T58" i="20"/>
  <c r="N58" i="20"/>
  <c r="I58" i="20"/>
  <c r="D58" i="20"/>
  <c r="AX57" i="20"/>
  <c r="AR57" i="20"/>
  <c r="AL57" i="20"/>
  <c r="AF57" i="20"/>
  <c r="T57" i="20"/>
  <c r="N57" i="20"/>
  <c r="I57" i="20"/>
  <c r="D57" i="20"/>
  <c r="M52" i="20"/>
  <c r="DE44" i="20"/>
  <c r="DD44" i="20"/>
  <c r="DC44" i="20"/>
  <c r="DB44" i="20"/>
  <c r="CW44" i="20"/>
  <c r="CV44" i="20"/>
  <c r="CN44" i="20"/>
  <c r="CM44" i="20"/>
  <c r="CL44" i="20"/>
  <c r="CH44" i="20"/>
  <c r="CI44" i="20" s="1"/>
  <c r="AE44" i="20"/>
  <c r="CZ44" i="20" s="1"/>
  <c r="Y44" i="20"/>
  <c r="FS37" i="20" s="1"/>
  <c r="DE43" i="20"/>
  <c r="DD43" i="20"/>
  <c r="DC43" i="20"/>
  <c r="DB43" i="20"/>
  <c r="CW43" i="20"/>
  <c r="CV43" i="20"/>
  <c r="CN43" i="20"/>
  <c r="CM43" i="20"/>
  <c r="CL43" i="20"/>
  <c r="CH43" i="20"/>
  <c r="CK43" i="20" s="1"/>
  <c r="AE43" i="20"/>
  <c r="CZ43" i="20" s="1"/>
  <c r="Y43" i="20"/>
  <c r="FI37" i="20" s="1"/>
  <c r="DE42" i="20"/>
  <c r="DD42" i="20"/>
  <c r="DC42" i="20"/>
  <c r="DB42" i="20"/>
  <c r="CW42" i="20"/>
  <c r="CV42" i="20"/>
  <c r="CN42" i="20"/>
  <c r="CM42" i="20"/>
  <c r="CL42" i="20"/>
  <c r="CH42" i="20"/>
  <c r="AE42" i="20"/>
  <c r="CZ42" i="20" s="1"/>
  <c r="Y42" i="20"/>
  <c r="CY42" i="20" s="1"/>
  <c r="DE41" i="20"/>
  <c r="DD41" i="20"/>
  <c r="DC41" i="20"/>
  <c r="DB41" i="20"/>
  <c r="CW41" i="20"/>
  <c r="CV41" i="20"/>
  <c r="CN41" i="20"/>
  <c r="CM41" i="20"/>
  <c r="CL41" i="20"/>
  <c r="CH41" i="20"/>
  <c r="AE41" i="20"/>
  <c r="EP37" i="20" s="1"/>
  <c r="Y41" i="20"/>
  <c r="DE40" i="20"/>
  <c r="DD40" i="20"/>
  <c r="DC40" i="20"/>
  <c r="DB40" i="20"/>
  <c r="CW40" i="20"/>
  <c r="CV40" i="20"/>
  <c r="CN40" i="20"/>
  <c r="CM40" i="20"/>
  <c r="CL40" i="20"/>
  <c r="CH40" i="20"/>
  <c r="CJ40" i="20" s="1"/>
  <c r="AE40" i="20"/>
  <c r="CZ40" i="20" s="1"/>
  <c r="Y40" i="20"/>
  <c r="CY40" i="20" s="1"/>
  <c r="DE39" i="20"/>
  <c r="DD39" i="20"/>
  <c r="DC39" i="20"/>
  <c r="DB39" i="20"/>
  <c r="CW39" i="20"/>
  <c r="CV39" i="20"/>
  <c r="CN39" i="20"/>
  <c r="CM39" i="20"/>
  <c r="CL39" i="20"/>
  <c r="CH39" i="20"/>
  <c r="CK39" i="20" s="1"/>
  <c r="AE39" i="20"/>
  <c r="CZ39" i="20" s="1"/>
  <c r="Y39" i="20"/>
  <c r="CY39" i="20" s="1"/>
  <c r="DE38" i="20"/>
  <c r="DD38" i="20"/>
  <c r="DC38" i="20"/>
  <c r="DB38" i="20"/>
  <c r="CW38" i="20"/>
  <c r="CV38" i="20"/>
  <c r="CX38" i="20" s="1"/>
  <c r="CN38" i="20"/>
  <c r="CM38" i="20"/>
  <c r="CL38" i="20"/>
  <c r="CH38" i="20"/>
  <c r="CI38" i="20" s="1"/>
  <c r="AE38" i="20"/>
  <c r="CZ38" i="20" s="1"/>
  <c r="Y38" i="20"/>
  <c r="CY38" i="20" s="1"/>
  <c r="FY37" i="20"/>
  <c r="FX37" i="20"/>
  <c r="FW37" i="20"/>
  <c r="FV37" i="20"/>
  <c r="FQ37" i="20"/>
  <c r="FP37" i="20"/>
  <c r="FO37" i="20"/>
  <c r="FN37" i="20"/>
  <c r="FM37" i="20"/>
  <c r="FL37" i="20"/>
  <c r="FG37" i="20"/>
  <c r="FH37" i="20" s="1"/>
  <c r="FF37" i="20"/>
  <c r="FE37" i="20"/>
  <c r="FD37" i="20"/>
  <c r="FC37" i="20"/>
  <c r="FB37" i="20"/>
  <c r="EW37" i="20"/>
  <c r="EV37" i="20"/>
  <c r="EU37" i="20"/>
  <c r="ET37" i="20"/>
  <c r="ES37" i="20"/>
  <c r="ER37" i="20"/>
  <c r="EM37" i="20"/>
  <c r="EL37" i="20"/>
  <c r="EK37" i="20"/>
  <c r="EJ37" i="20"/>
  <c r="EI37" i="20"/>
  <c r="EH37" i="20"/>
  <c r="EC37" i="20"/>
  <c r="EB37" i="20"/>
  <c r="EA37" i="20"/>
  <c r="DZ37" i="20"/>
  <c r="DY37" i="20"/>
  <c r="DX37" i="20"/>
  <c r="DS37" i="20"/>
  <c r="DR37" i="20"/>
  <c r="DQ37" i="20"/>
  <c r="DP37" i="20"/>
  <c r="DO37" i="20"/>
  <c r="DN37" i="20"/>
  <c r="DI37" i="20"/>
  <c r="DH37" i="20"/>
  <c r="DE37" i="20"/>
  <c r="DD37" i="20"/>
  <c r="DC37" i="20"/>
  <c r="DB37" i="20"/>
  <c r="CW37" i="20"/>
  <c r="CV37" i="20"/>
  <c r="CN37" i="20"/>
  <c r="CM37" i="20"/>
  <c r="CL37" i="20"/>
  <c r="CH37" i="20"/>
  <c r="CK37" i="20" s="1"/>
  <c r="AE37" i="20"/>
  <c r="CZ37" i="20" s="1"/>
  <c r="Y37" i="20"/>
  <c r="CY37" i="20" s="1"/>
  <c r="DE36" i="20"/>
  <c r="DD36" i="20"/>
  <c r="DC36" i="20"/>
  <c r="DB36" i="20"/>
  <c r="CW36" i="20"/>
  <c r="CV36" i="20"/>
  <c r="CN36" i="20"/>
  <c r="CM36" i="20"/>
  <c r="CH36" i="20"/>
  <c r="AE36" i="20"/>
  <c r="CZ36" i="20" s="1"/>
  <c r="DA36" i="20" s="1"/>
  <c r="Y36" i="20"/>
  <c r="CY36" i="20" s="1"/>
  <c r="DE35" i="20"/>
  <c r="DD35" i="20"/>
  <c r="DC35" i="20"/>
  <c r="DB35" i="20"/>
  <c r="CW35" i="20"/>
  <c r="CV35" i="20"/>
  <c r="CN35" i="20"/>
  <c r="CM35" i="20"/>
  <c r="CH35" i="20"/>
  <c r="CJ35" i="20" s="1"/>
  <c r="AE35" i="20"/>
  <c r="CZ35" i="20" s="1"/>
  <c r="Y35" i="20"/>
  <c r="CY35" i="20" s="1"/>
  <c r="DE34" i="20"/>
  <c r="DD34" i="20"/>
  <c r="DC34" i="20"/>
  <c r="DB34" i="20"/>
  <c r="CW34" i="20"/>
  <c r="CV34" i="20"/>
  <c r="CN34" i="20"/>
  <c r="CM34" i="20"/>
  <c r="CH34" i="20"/>
  <c r="CK34" i="20" s="1"/>
  <c r="AE34" i="20"/>
  <c r="CZ34" i="20" s="1"/>
  <c r="Y34" i="20"/>
  <c r="CY34" i="20" s="1"/>
  <c r="DE33" i="20"/>
  <c r="DD33" i="20"/>
  <c r="DC33" i="20"/>
  <c r="DB33" i="20"/>
  <c r="CW33" i="20"/>
  <c r="CV33" i="20"/>
  <c r="CN33" i="20"/>
  <c r="CM33" i="20"/>
  <c r="CH33" i="20"/>
  <c r="CK33" i="20" s="1"/>
  <c r="AE33" i="20"/>
  <c r="CZ33" i="20" s="1"/>
  <c r="Y33" i="20"/>
  <c r="CY33" i="20" s="1"/>
  <c r="DE32" i="20"/>
  <c r="DD32" i="20"/>
  <c r="DC32" i="20"/>
  <c r="DB32" i="20"/>
  <c r="CW32" i="20"/>
  <c r="CV32" i="20"/>
  <c r="CN32" i="20"/>
  <c r="CM32" i="20"/>
  <c r="CH32" i="20"/>
  <c r="CI32" i="20" s="1"/>
  <c r="AE32" i="20"/>
  <c r="CZ32" i="20" s="1"/>
  <c r="Y32" i="20"/>
  <c r="CY32" i="20" s="1"/>
  <c r="DE31" i="20"/>
  <c r="DD31" i="20"/>
  <c r="DC31" i="20"/>
  <c r="DB31" i="20"/>
  <c r="CW31" i="20"/>
  <c r="CV31" i="20"/>
  <c r="CN31" i="20"/>
  <c r="CM31" i="20"/>
  <c r="CH31" i="20"/>
  <c r="CK31" i="20" s="1"/>
  <c r="AE31" i="20"/>
  <c r="CZ31" i="20" s="1"/>
  <c r="Y31" i="20"/>
  <c r="CY31" i="20" s="1"/>
  <c r="DE30" i="20"/>
  <c r="DD30" i="20"/>
  <c r="DC30" i="20"/>
  <c r="DB30" i="20"/>
  <c r="CW30" i="20"/>
  <c r="CV30" i="20"/>
  <c r="CN30" i="20"/>
  <c r="CM30" i="20"/>
  <c r="CH30" i="20"/>
  <c r="CI30" i="20" s="1"/>
  <c r="AE30" i="20"/>
  <c r="CZ30" i="20" s="1"/>
  <c r="Y30" i="20"/>
  <c r="CY30" i="20" s="1"/>
  <c r="DE29" i="20"/>
  <c r="DD29" i="20"/>
  <c r="DC29" i="20"/>
  <c r="DB29" i="20"/>
  <c r="CW29" i="20"/>
  <c r="CV29" i="20"/>
  <c r="CN29" i="20"/>
  <c r="CM29" i="20"/>
  <c r="CH29" i="20"/>
  <c r="CK29" i="20" s="1"/>
  <c r="AE29" i="20"/>
  <c r="CZ29" i="20" s="1"/>
  <c r="Y29" i="20"/>
  <c r="CY29" i="20" s="1"/>
  <c r="DE28" i="20"/>
  <c r="DD28" i="20"/>
  <c r="DC28" i="20"/>
  <c r="DB28" i="20"/>
  <c r="CW28" i="20"/>
  <c r="CV28" i="20"/>
  <c r="CX28" i="20" s="1"/>
  <c r="CN28" i="20"/>
  <c r="CM28" i="20"/>
  <c r="CH28" i="20"/>
  <c r="CJ28" i="20" s="1"/>
  <c r="AE28" i="20"/>
  <c r="CZ28" i="20" s="1"/>
  <c r="Y28" i="20"/>
  <c r="DK27" i="20" s="1"/>
  <c r="DQ27" i="20"/>
  <c r="DP27" i="20"/>
  <c r="DO27" i="20"/>
  <c r="DN27" i="20"/>
  <c r="DI27" i="20"/>
  <c r="DH27" i="20"/>
  <c r="DE27" i="20"/>
  <c r="DD27" i="20"/>
  <c r="DC27" i="20"/>
  <c r="DB27" i="20"/>
  <c r="CW27" i="20"/>
  <c r="CV27" i="20"/>
  <c r="CN27" i="20"/>
  <c r="CM27" i="20"/>
  <c r="CH27" i="20"/>
  <c r="CJ27" i="20" s="1"/>
  <c r="AE27" i="20"/>
  <c r="CZ27" i="20" s="1"/>
  <c r="Y27" i="20"/>
  <c r="CY27" i="20" s="1"/>
  <c r="DE26" i="20"/>
  <c r="DD26" i="20"/>
  <c r="DC26" i="20"/>
  <c r="DB26" i="20"/>
  <c r="CW26" i="20"/>
  <c r="CV26" i="20"/>
  <c r="CN26" i="20"/>
  <c r="CM26" i="20"/>
  <c r="CH26" i="20"/>
  <c r="AE26" i="20"/>
  <c r="DL25" i="20" s="1"/>
  <c r="Y26" i="20"/>
  <c r="CY26" i="20" s="1"/>
  <c r="DQ25" i="20"/>
  <c r="DP25" i="20"/>
  <c r="DO25" i="20"/>
  <c r="DN25" i="20"/>
  <c r="DI25" i="20"/>
  <c r="DH25" i="20"/>
  <c r="DE25" i="20"/>
  <c r="DD25" i="20"/>
  <c r="DC25" i="20"/>
  <c r="DB25" i="20"/>
  <c r="CW25" i="20"/>
  <c r="CV25" i="20"/>
  <c r="CN25" i="20"/>
  <c r="CM25" i="20"/>
  <c r="CH25" i="20"/>
  <c r="AE25" i="20"/>
  <c r="CZ25" i="20" s="1"/>
  <c r="Y25" i="20"/>
  <c r="CY25" i="20" s="1"/>
  <c r="DE24" i="20"/>
  <c r="DD24" i="20"/>
  <c r="DC24" i="20"/>
  <c r="DB24" i="20"/>
  <c r="CW24" i="20"/>
  <c r="CV24" i="20"/>
  <c r="CN24" i="20"/>
  <c r="CM24" i="20"/>
  <c r="CH24" i="20"/>
  <c r="CI24" i="20" s="1"/>
  <c r="AE24" i="20"/>
  <c r="CZ24" i="20" s="1"/>
  <c r="Y24" i="20"/>
  <c r="DK23" i="20" s="1"/>
  <c r="DQ23" i="20"/>
  <c r="DP23" i="20"/>
  <c r="DO23" i="20"/>
  <c r="DN23" i="20"/>
  <c r="DI23" i="20"/>
  <c r="DH23" i="20"/>
  <c r="DE23" i="20"/>
  <c r="DD23" i="20"/>
  <c r="DC23" i="20"/>
  <c r="DB23" i="20"/>
  <c r="CW23" i="20"/>
  <c r="CV23" i="20"/>
  <c r="CN23" i="20"/>
  <c r="CM23" i="20"/>
  <c r="CH23" i="20"/>
  <c r="CJ23" i="20" s="1"/>
  <c r="AE23" i="20"/>
  <c r="CZ23" i="20" s="1"/>
  <c r="Y23" i="20"/>
  <c r="CY23" i="20" s="1"/>
  <c r="DE22" i="20"/>
  <c r="DD22" i="20"/>
  <c r="DC22" i="20"/>
  <c r="DB22" i="20"/>
  <c r="CW22" i="20"/>
  <c r="CV22" i="20"/>
  <c r="CN22" i="20"/>
  <c r="CM22" i="20"/>
  <c r="CH22" i="20"/>
  <c r="AE22" i="20"/>
  <c r="CZ22" i="20" s="1"/>
  <c r="Y22" i="20"/>
  <c r="CY22" i="20" s="1"/>
  <c r="DQ21" i="20"/>
  <c r="DP21" i="20"/>
  <c r="DO21" i="20"/>
  <c r="DN21" i="20"/>
  <c r="DI21" i="20"/>
  <c r="DH21" i="20"/>
  <c r="DE21" i="20"/>
  <c r="DD21" i="20"/>
  <c r="DC21" i="20"/>
  <c r="DB21" i="20"/>
  <c r="CW21" i="20"/>
  <c r="CV21" i="20"/>
  <c r="CN21" i="20"/>
  <c r="CM21" i="20"/>
  <c r="CJ21" i="20"/>
  <c r="CH21" i="20"/>
  <c r="CK21" i="20" s="1"/>
  <c r="AE21" i="20"/>
  <c r="CZ21" i="20" s="1"/>
  <c r="Y21" i="20"/>
  <c r="CY21" i="20" s="1"/>
  <c r="DA21" i="20" s="1"/>
  <c r="DE20" i="20"/>
  <c r="DD20" i="20"/>
  <c r="DC20" i="20"/>
  <c r="DB20" i="20"/>
  <c r="CW20" i="20"/>
  <c r="CV20" i="20"/>
  <c r="CN20" i="20"/>
  <c r="CM20" i="20"/>
  <c r="CJ20" i="20"/>
  <c r="CH20" i="20"/>
  <c r="CI20" i="20" s="1"/>
  <c r="AE20" i="20"/>
  <c r="DL19" i="20" s="1"/>
  <c r="Y20" i="20"/>
  <c r="CY20" i="20" s="1"/>
  <c r="DQ19" i="20"/>
  <c r="DP19" i="20"/>
  <c r="DO19" i="20"/>
  <c r="DN19" i="20"/>
  <c r="DI19" i="20"/>
  <c r="DH19" i="20"/>
  <c r="DE19" i="20"/>
  <c r="DD19" i="20"/>
  <c r="DC19" i="20"/>
  <c r="DB19" i="20"/>
  <c r="CW19" i="20"/>
  <c r="CV19" i="20"/>
  <c r="CX19" i="20" s="1"/>
  <c r="CN19" i="20"/>
  <c r="CM19" i="20"/>
  <c r="CH19" i="20"/>
  <c r="CK19" i="20" s="1"/>
  <c r="AE19" i="20"/>
  <c r="CZ19" i="20" s="1"/>
  <c r="Y19" i="20"/>
  <c r="CY19" i="20" s="1"/>
  <c r="DE18" i="20"/>
  <c r="DD18" i="20"/>
  <c r="DC18" i="20"/>
  <c r="DB18" i="20"/>
  <c r="CW18" i="20"/>
  <c r="CV18" i="20"/>
  <c r="CX18" i="20" s="1"/>
  <c r="CN18" i="20"/>
  <c r="CM18" i="20"/>
  <c r="CH18" i="20"/>
  <c r="CK18" i="20" s="1"/>
  <c r="AE18" i="20"/>
  <c r="DL17" i="20" s="1"/>
  <c r="Y18" i="20"/>
  <c r="DK17" i="20" s="1"/>
  <c r="DQ17" i="20"/>
  <c r="DP17" i="20"/>
  <c r="DO17" i="20"/>
  <c r="DN17" i="20"/>
  <c r="DI17" i="20"/>
  <c r="DH17" i="20"/>
  <c r="DE17" i="20"/>
  <c r="DD17" i="20"/>
  <c r="DC17" i="20"/>
  <c r="DB17" i="20"/>
  <c r="CW17" i="20"/>
  <c r="CV17" i="20"/>
  <c r="CN17" i="20"/>
  <c r="CM17" i="20"/>
  <c r="CH17" i="20"/>
  <c r="CI17" i="20" s="1"/>
  <c r="AE17" i="20"/>
  <c r="CZ17" i="20" s="1"/>
  <c r="Y17" i="20"/>
  <c r="CY17" i="20" s="1"/>
  <c r="DE16" i="20"/>
  <c r="DD16" i="20"/>
  <c r="DC16" i="20"/>
  <c r="DB16" i="20"/>
  <c r="CW16" i="20"/>
  <c r="CV16" i="20"/>
  <c r="CN16" i="20"/>
  <c r="CM16" i="20"/>
  <c r="CJ16" i="20"/>
  <c r="CI16" i="20"/>
  <c r="CH16" i="20"/>
  <c r="CK16" i="20" s="1"/>
  <c r="AE16" i="20"/>
  <c r="CZ16" i="20" s="1"/>
  <c r="Y16" i="20"/>
  <c r="CY16" i="20" s="1"/>
  <c r="DQ15" i="20"/>
  <c r="DP15" i="20"/>
  <c r="DO15" i="20"/>
  <c r="DN15" i="20"/>
  <c r="DL15" i="20"/>
  <c r="DI15" i="20"/>
  <c r="DH15" i="20"/>
  <c r="DE15" i="20"/>
  <c r="DD15" i="20"/>
  <c r="DC15" i="20"/>
  <c r="DB15" i="20"/>
  <c r="CW15" i="20"/>
  <c r="CV15" i="20"/>
  <c r="CN15" i="20"/>
  <c r="CM15" i="20"/>
  <c r="CK15" i="20"/>
  <c r="CH15" i="20"/>
  <c r="CJ15" i="20" s="1"/>
  <c r="AE15" i="20"/>
  <c r="CZ15" i="20" s="1"/>
  <c r="Y15" i="20"/>
  <c r="CY15" i="20" s="1"/>
  <c r="DE14" i="20"/>
  <c r="DD14" i="20"/>
  <c r="DC14" i="20"/>
  <c r="DB14" i="20"/>
  <c r="CW14" i="20"/>
  <c r="CV14" i="20"/>
  <c r="CN14" i="20"/>
  <c r="CM14" i="20"/>
  <c r="CH14" i="20"/>
  <c r="CI14" i="20" s="1"/>
  <c r="Y14" i="20"/>
  <c r="CY14" i="20" s="1"/>
  <c r="DQ13" i="20"/>
  <c r="DP13" i="20"/>
  <c r="DO13" i="20"/>
  <c r="DN13" i="20"/>
  <c r="DI13" i="20"/>
  <c r="DH13" i="20"/>
  <c r="DE13" i="20"/>
  <c r="DD13" i="20"/>
  <c r="DC13" i="20"/>
  <c r="DB13" i="20"/>
  <c r="CW13" i="20"/>
  <c r="CV13" i="20"/>
  <c r="CN13" i="20"/>
  <c r="CM13" i="20"/>
  <c r="CH13" i="20"/>
  <c r="CK13" i="20" s="1"/>
  <c r="AE13" i="20"/>
  <c r="CZ13" i="20" s="1"/>
  <c r="A13" i="20"/>
  <c r="AD6" i="20"/>
  <c r="AY5" i="20"/>
  <c r="F5" i="20"/>
  <c r="AR52" i="20" s="1"/>
  <c r="Z4" i="20"/>
  <c r="F4" i="20"/>
  <c r="AY3" i="20"/>
  <c r="AA3" i="20"/>
  <c r="F3" i="20"/>
  <c r="CF39" i="20" s="1"/>
  <c r="CG39" i="20" s="1"/>
  <c r="CL42" i="1"/>
  <c r="CL41" i="1"/>
  <c r="CL40" i="1"/>
  <c r="CL39" i="1"/>
  <c r="CL38" i="1"/>
  <c r="CL37" i="1"/>
  <c r="CN13" i="1"/>
  <c r="CM13" i="1"/>
  <c r="AD15" i="2"/>
  <c r="AE14" i="20"/>
  <c r="Y13" i="20"/>
  <c r="CI19" i="20" l="1"/>
  <c r="CI33" i="20"/>
  <c r="CJ19" i="20"/>
  <c r="CJ24" i="20"/>
  <c r="CJ33" i="20"/>
  <c r="CX16" i="20"/>
  <c r="DA30" i="20"/>
  <c r="DJ15" i="20"/>
  <c r="CK17" i="20"/>
  <c r="DJ21" i="20"/>
  <c r="CI23" i="20"/>
  <c r="CX23" i="20"/>
  <c r="CY24" i="20"/>
  <c r="DJ25" i="20"/>
  <c r="DT37" i="20"/>
  <c r="FT37" i="20"/>
  <c r="CK40" i="20"/>
  <c r="CX40" i="20"/>
  <c r="CX43" i="20"/>
  <c r="DJ17" i="20"/>
  <c r="CX21" i="20"/>
  <c r="DK21" i="20"/>
  <c r="CY28" i="20"/>
  <c r="DA28" i="20" s="1"/>
  <c r="CX34" i="20"/>
  <c r="DF13" i="20"/>
  <c r="CF14" i="20"/>
  <c r="CG14" i="20" s="1"/>
  <c r="CX27" i="20"/>
  <c r="DA29" i="20"/>
  <c r="CX33" i="20"/>
  <c r="FR37" i="20"/>
  <c r="DA24" i="20"/>
  <c r="FU37" i="20"/>
  <c r="CY44" i="20"/>
  <c r="DA44" i="20" s="1"/>
  <c r="CI15" i="20"/>
  <c r="CI18" i="20"/>
  <c r="CI27" i="20"/>
  <c r="CI28" i="20"/>
  <c r="CI31" i="20"/>
  <c r="CI35" i="20"/>
  <c r="CJ37" i="20"/>
  <c r="EE37" i="20"/>
  <c r="CX13" i="20"/>
  <c r="CX17" i="20"/>
  <c r="DA22" i="20"/>
  <c r="DL23" i="20"/>
  <c r="CX24" i="20"/>
  <c r="DK25" i="20"/>
  <c r="DM25" i="20" s="1"/>
  <c r="CJ31" i="20"/>
  <c r="CX31" i="20"/>
  <c r="CX32" i="20"/>
  <c r="DA35" i="20"/>
  <c r="CX35" i="20"/>
  <c r="CX37" i="20"/>
  <c r="DK37" i="20"/>
  <c r="DU37" i="20"/>
  <c r="EN37" i="20"/>
  <c r="CX39" i="20"/>
  <c r="CF40" i="20"/>
  <c r="CG40" i="20" s="1"/>
  <c r="CE40" i="20" s="1"/>
  <c r="DA42" i="20"/>
  <c r="CY43" i="20"/>
  <c r="DA43" i="20" s="1"/>
  <c r="I46" i="20"/>
  <c r="DJ19" i="20"/>
  <c r="DJ27" i="20"/>
  <c r="CF28" i="20"/>
  <c r="CG28" i="20" s="1"/>
  <c r="CX30" i="20"/>
  <c r="CF31" i="20"/>
  <c r="CG31" i="20" s="1"/>
  <c r="ED37" i="20"/>
  <c r="DA38" i="20"/>
  <c r="DF43" i="20"/>
  <c r="AT69" i="20"/>
  <c r="CI39" i="20"/>
  <c r="CI40" i="20"/>
  <c r="CJ43" i="20"/>
  <c r="CJ44" i="20"/>
  <c r="CI37" i="20"/>
  <c r="CJ39" i="20"/>
  <c r="CK44" i="20"/>
  <c r="CI43" i="20"/>
  <c r="CI13" i="20"/>
  <c r="CJ13" i="20"/>
  <c r="CL15" i="20"/>
  <c r="CL22" i="20"/>
  <c r="CJ14" i="20"/>
  <c r="CL25" i="20"/>
  <c r="CL33" i="20"/>
  <c r="CL36" i="20"/>
  <c r="CL16" i="20"/>
  <c r="CL19" i="20"/>
  <c r="CL18" i="20"/>
  <c r="CL26" i="20"/>
  <c r="CL17" i="20"/>
  <c r="CL32" i="20"/>
  <c r="CL34" i="20"/>
  <c r="CL23" i="20"/>
  <c r="CE39" i="20"/>
  <c r="T64" i="20"/>
  <c r="DJ13" i="20"/>
  <c r="DK13" i="20"/>
  <c r="DL13" i="20"/>
  <c r="DA17" i="20"/>
  <c r="CZ18" i="20"/>
  <c r="DM23" i="20"/>
  <c r="EY37" i="20"/>
  <c r="DA19" i="20"/>
  <c r="DA25" i="20"/>
  <c r="DV37" i="20"/>
  <c r="DA33" i="20"/>
  <c r="CX14" i="20"/>
  <c r="DA23" i="20"/>
  <c r="DA16" i="20"/>
  <c r="CX22" i="20"/>
  <c r="EZ37" i="20"/>
  <c r="DA15" i="20"/>
  <c r="CX15" i="20"/>
  <c r="DM17" i="20"/>
  <c r="DL27" i="20"/>
  <c r="DM27" i="20" s="1"/>
  <c r="CX29" i="20"/>
  <c r="DA31" i="20"/>
  <c r="DA32" i="20"/>
  <c r="DA34" i="20"/>
  <c r="DJ37" i="20"/>
  <c r="EF37" i="20"/>
  <c r="EG37" i="20" s="1"/>
  <c r="EX37" i="20"/>
  <c r="FJ37" i="20"/>
  <c r="FK37" i="20" s="1"/>
  <c r="DA40" i="20"/>
  <c r="CX42" i="20"/>
  <c r="CX44" i="20"/>
  <c r="CY13" i="20"/>
  <c r="DA13" i="20" s="1"/>
  <c r="CJ41" i="20"/>
  <c r="CI41" i="20"/>
  <c r="CK42" i="20"/>
  <c r="CJ42" i="20"/>
  <c r="AX63" i="20"/>
  <c r="CL13" i="20"/>
  <c r="CK14" i="20"/>
  <c r="CZ14" i="20"/>
  <c r="DA14" i="20" s="1"/>
  <c r="DK15" i="20"/>
  <c r="DM15" i="20" s="1"/>
  <c r="CF17" i="20"/>
  <c r="CG17" i="20" s="1"/>
  <c r="CJ17" i="20"/>
  <c r="CF18" i="20"/>
  <c r="CG18" i="20" s="1"/>
  <c r="CJ18" i="20"/>
  <c r="CY18" i="20"/>
  <c r="DK19" i="20"/>
  <c r="DM19" i="20" s="1"/>
  <c r="CF20" i="20"/>
  <c r="CG20" i="20" s="1"/>
  <c r="CK20" i="20"/>
  <c r="CX20" i="20"/>
  <c r="CF21" i="20"/>
  <c r="CG21" i="20" s="1"/>
  <c r="CL21" i="20"/>
  <c r="DF21" i="20"/>
  <c r="DJ23" i="20"/>
  <c r="CF24" i="20"/>
  <c r="CG24" i="20" s="1"/>
  <c r="CZ26" i="20"/>
  <c r="DA26" i="20" s="1"/>
  <c r="CL28" i="20"/>
  <c r="CJ29" i="20"/>
  <c r="CI29" i="20"/>
  <c r="CK30" i="20"/>
  <c r="CJ30" i="20"/>
  <c r="CJ34" i="20"/>
  <c r="CI34" i="20"/>
  <c r="CF35" i="20"/>
  <c r="CG35" i="20" s="1"/>
  <c r="DF37" i="20"/>
  <c r="DL37" i="20"/>
  <c r="CK38" i="20"/>
  <c r="CJ38" i="20"/>
  <c r="DF39" i="20"/>
  <c r="CY41" i="20"/>
  <c r="EO37" i="20"/>
  <c r="EQ37" i="20" s="1"/>
  <c r="CK41" i="20"/>
  <c r="CX41" i="20"/>
  <c r="CI42" i="20"/>
  <c r="DF42" i="20"/>
  <c r="CF43" i="20"/>
  <c r="CG43" i="20" s="1"/>
  <c r="CE43" i="20" s="1"/>
  <c r="CZ20" i="20"/>
  <c r="DA20" i="20" s="1"/>
  <c r="DA37" i="20"/>
  <c r="CL20" i="20"/>
  <c r="DL21" i="20"/>
  <c r="DM21" i="20" s="1"/>
  <c r="CK22" i="20"/>
  <c r="CJ22" i="20"/>
  <c r="CL24" i="20"/>
  <c r="CJ25" i="20"/>
  <c r="CI25" i="20"/>
  <c r="CJ26" i="20"/>
  <c r="CI26" i="20"/>
  <c r="CF27" i="20"/>
  <c r="CG27" i="20" s="1"/>
  <c r="CL31" i="20"/>
  <c r="CF33" i="20"/>
  <c r="CG33" i="20" s="1"/>
  <c r="CL35" i="20"/>
  <c r="CJ36" i="20"/>
  <c r="CI36" i="20"/>
  <c r="CF37" i="20"/>
  <c r="CG37" i="20" s="1"/>
  <c r="CE37" i="20" s="1"/>
  <c r="DF38" i="20"/>
  <c r="DA39" i="20"/>
  <c r="CL14" i="20"/>
  <c r="A61" i="20"/>
  <c r="A55" i="20"/>
  <c r="DF44" i="20"/>
  <c r="CF41" i="20"/>
  <c r="CG41" i="20" s="1"/>
  <c r="DF40" i="20"/>
  <c r="CF36" i="20"/>
  <c r="CG36" i="20" s="1"/>
  <c r="CF34" i="20"/>
  <c r="CG34" i="20" s="1"/>
  <c r="CE34" i="20" s="1"/>
  <c r="DF33" i="20"/>
  <c r="CF29" i="20"/>
  <c r="CG29" i="20" s="1"/>
  <c r="CF26" i="20"/>
  <c r="CG26" i="20" s="1"/>
  <c r="CF25" i="20"/>
  <c r="CG25" i="20" s="1"/>
  <c r="CF42" i="20"/>
  <c r="CG42" i="20" s="1"/>
  <c r="DF41" i="20"/>
  <c r="CF38" i="20"/>
  <c r="CG38" i="20" s="1"/>
  <c r="CF32" i="20"/>
  <c r="CG32" i="20" s="1"/>
  <c r="CF30" i="20"/>
  <c r="CG30" i="20" s="1"/>
  <c r="DF29" i="20"/>
  <c r="CF22" i="20"/>
  <c r="CG22" i="20" s="1"/>
  <c r="CF13" i="20"/>
  <c r="CG13" i="20" s="1"/>
  <c r="DF14" i="20"/>
  <c r="CF15" i="20"/>
  <c r="CG15" i="20" s="1"/>
  <c r="CF16" i="20"/>
  <c r="CG16" i="20" s="1"/>
  <c r="CF19" i="20"/>
  <c r="CG19" i="20" s="1"/>
  <c r="CI21" i="20"/>
  <c r="CI22" i="20"/>
  <c r="DF22" i="20"/>
  <c r="CF23" i="20"/>
  <c r="CG23" i="20" s="1"/>
  <c r="CK25" i="20"/>
  <c r="CX25" i="20"/>
  <c r="CK26" i="20"/>
  <c r="CX26" i="20"/>
  <c r="CL27" i="20"/>
  <c r="DA27" i="20"/>
  <c r="CL29" i="20"/>
  <c r="CL30" i="20"/>
  <c r="CK32" i="20"/>
  <c r="CJ32" i="20"/>
  <c r="CK36" i="20"/>
  <c r="CX36" i="20"/>
  <c r="CZ41" i="20"/>
  <c r="CF44" i="20"/>
  <c r="CG44" i="20" s="1"/>
  <c r="CK23" i="20"/>
  <c r="CK24" i="20"/>
  <c r="CK27" i="20"/>
  <c r="CK28" i="20"/>
  <c r="CK35" i="20"/>
  <c r="M30" i="2"/>
  <c r="P30" i="2"/>
  <c r="S30" i="2"/>
  <c r="V30" i="2"/>
  <c r="M31" i="2"/>
  <c r="P31" i="2"/>
  <c r="S31" i="2"/>
  <c r="V31" i="2"/>
  <c r="M32" i="2"/>
  <c r="P32" i="2"/>
  <c r="S32" i="2"/>
  <c r="V32" i="2"/>
  <c r="M33" i="2"/>
  <c r="P33" i="2"/>
  <c r="S33" i="2"/>
  <c r="V33" i="2"/>
  <c r="M34" i="2"/>
  <c r="P34" i="2"/>
  <c r="S34" i="2"/>
  <c r="V34" i="2"/>
  <c r="Z35" i="2"/>
  <c r="W35" i="2"/>
  <c r="U35" i="2"/>
  <c r="T35" i="2"/>
  <c r="R35" i="2"/>
  <c r="Q35" i="2"/>
  <c r="L35" i="2"/>
  <c r="V15" i="2"/>
  <c r="AI1" i="2"/>
  <c r="Y14" i="1"/>
  <c r="AE14" i="1"/>
  <c r="Y15" i="1"/>
  <c r="AE15" i="1"/>
  <c r="Y16" i="1"/>
  <c r="AE16" i="1"/>
  <c r="AE13" i="1"/>
  <c r="Y13" i="1"/>
  <c r="DW37" i="20" l="1"/>
  <c r="DM13" i="20"/>
  <c r="DM37" i="20"/>
  <c r="CE31" i="20"/>
  <c r="DA18" i="20"/>
  <c r="FA37" i="20"/>
  <c r="CE28" i="20"/>
  <c r="CE16" i="20"/>
  <c r="CE17" i="20"/>
  <c r="CE18" i="20"/>
  <c r="CE44" i="20"/>
  <c r="CE38" i="20"/>
  <c r="CE41" i="20"/>
  <c r="CE22" i="20"/>
  <c r="CE15" i="20"/>
  <c r="CE33" i="20"/>
  <c r="CE19" i="20"/>
  <c r="CE13" i="20"/>
  <c r="CE21" i="20"/>
  <c r="CE14" i="20"/>
  <c r="CE36" i="20"/>
  <c r="CE29" i="20"/>
  <c r="CE35" i="20"/>
  <c r="CE26" i="20"/>
  <c r="CE30" i="20"/>
  <c r="CE42" i="20"/>
  <c r="CE23" i="20"/>
  <c r="CE32" i="20"/>
  <c r="CE25" i="20"/>
  <c r="CE27" i="20"/>
  <c r="DA41" i="20"/>
  <c r="CE24" i="20"/>
  <c r="CE20" i="20"/>
  <c r="AT69" i="1"/>
  <c r="N35" i="2"/>
  <c r="O35" i="2"/>
  <c r="X35" i="2"/>
  <c r="Y35" i="2"/>
  <c r="AA35" i="2"/>
  <c r="AB35" i="2"/>
  <c r="AG35" i="2"/>
  <c r="K35" i="2"/>
  <c r="AC15" i="2"/>
  <c r="AJ15" i="2" s="1"/>
  <c r="AD16" i="2"/>
  <c r="AE16" i="2"/>
  <c r="AD17" i="2"/>
  <c r="AE17" i="2"/>
  <c r="AD18" i="2"/>
  <c r="AE18" i="2"/>
  <c r="AD19" i="2"/>
  <c r="AE19" i="2"/>
  <c r="AD20" i="2"/>
  <c r="AE20" i="2"/>
  <c r="AD21" i="2"/>
  <c r="AE21" i="2"/>
  <c r="AD22" i="2"/>
  <c r="AE22" i="2"/>
  <c r="AD23" i="2"/>
  <c r="AE23" i="2"/>
  <c r="AD24" i="2"/>
  <c r="AE24" i="2"/>
  <c r="AD25" i="2"/>
  <c r="AE25" i="2"/>
  <c r="AD26" i="2"/>
  <c r="AE26" i="2"/>
  <c r="AD27" i="2"/>
  <c r="AE27" i="2"/>
  <c r="AD28" i="2"/>
  <c r="AE28" i="2"/>
  <c r="AD29" i="2"/>
  <c r="AE29" i="2"/>
  <c r="AD30" i="2"/>
  <c r="AE30" i="2"/>
  <c r="AD31" i="2"/>
  <c r="AE31" i="2"/>
  <c r="AD32" i="2"/>
  <c r="AE32" i="2"/>
  <c r="AD33" i="2"/>
  <c r="AE33" i="2"/>
  <c r="AD34" i="2"/>
  <c r="AE34" i="2"/>
  <c r="S16" i="2"/>
  <c r="V16" i="2"/>
  <c r="S17" i="2"/>
  <c r="V17" i="2"/>
  <c r="S18" i="2"/>
  <c r="V18" i="2"/>
  <c r="S19" i="2"/>
  <c r="V19" i="2"/>
  <c r="S20" i="2"/>
  <c r="V20" i="2"/>
  <c r="S21" i="2"/>
  <c r="V21" i="2"/>
  <c r="S22" i="2"/>
  <c r="V22" i="2"/>
  <c r="S23" i="2"/>
  <c r="V23" i="2"/>
  <c r="S24" i="2"/>
  <c r="V24" i="2"/>
  <c r="S25" i="2"/>
  <c r="V25" i="2"/>
  <c r="S26" i="2"/>
  <c r="V26" i="2"/>
  <c r="S27" i="2"/>
  <c r="V27" i="2"/>
  <c r="S28" i="2"/>
  <c r="V28" i="2"/>
  <c r="S29" i="2"/>
  <c r="V29" i="2"/>
  <c r="AE15" i="2"/>
  <c r="M16" i="2"/>
  <c r="P16" i="2"/>
  <c r="AC16" i="2"/>
  <c r="M17" i="2"/>
  <c r="P17" i="2"/>
  <c r="AC17" i="2"/>
  <c r="M18" i="2"/>
  <c r="P18" i="2"/>
  <c r="AC18" i="2"/>
  <c r="M19" i="2"/>
  <c r="P19" i="2"/>
  <c r="AC19" i="2"/>
  <c r="M20" i="2"/>
  <c r="P20" i="2"/>
  <c r="AC20" i="2"/>
  <c r="M21" i="2"/>
  <c r="P21" i="2"/>
  <c r="AC21" i="2"/>
  <c r="M22" i="2"/>
  <c r="P22" i="2"/>
  <c r="AC22" i="2"/>
  <c r="M23" i="2"/>
  <c r="P23" i="2"/>
  <c r="AC23" i="2"/>
  <c r="M24" i="2"/>
  <c r="P24" i="2"/>
  <c r="AC24" i="2"/>
  <c r="M25" i="2"/>
  <c r="P25" i="2"/>
  <c r="AC25" i="2"/>
  <c r="M26" i="2"/>
  <c r="P26" i="2"/>
  <c r="AC26" i="2"/>
  <c r="M27" i="2"/>
  <c r="P27" i="2"/>
  <c r="AC27" i="2"/>
  <c r="M28" i="2"/>
  <c r="P28" i="2"/>
  <c r="AC28" i="2"/>
  <c r="M29" i="2"/>
  <c r="P29" i="2"/>
  <c r="AC29" i="2"/>
  <c r="AC30" i="2"/>
  <c r="AC31" i="2"/>
  <c r="AC32" i="2"/>
  <c r="AC33" i="2"/>
  <c r="AC34" i="2"/>
  <c r="D5" i="2"/>
  <c r="AE35" i="2" l="1"/>
  <c r="AD35" i="2"/>
  <c r="T57" i="1" s="1"/>
  <c r="AC35" i="2"/>
  <c r="AF28" i="2"/>
  <c r="AF31" i="2"/>
  <c r="AF27" i="2"/>
  <c r="AF23" i="2"/>
  <c r="AF29" i="2"/>
  <c r="AF25" i="2"/>
  <c r="AF34" i="2"/>
  <c r="AF32" i="2"/>
  <c r="AF21" i="2"/>
  <c r="AF19" i="2"/>
  <c r="AF17" i="2"/>
  <c r="AF30" i="2"/>
  <c r="AF26" i="2"/>
  <c r="AF24" i="2"/>
  <c r="AF33" i="2"/>
  <c r="AF22" i="2"/>
  <c r="AF20" i="2"/>
  <c r="AF18" i="2"/>
  <c r="AF16" i="2"/>
  <c r="AD6" i="1"/>
  <c r="AY5" i="1"/>
  <c r="AY3" i="1"/>
  <c r="Z4" i="1"/>
  <c r="AA3" i="1"/>
  <c r="F5" i="1"/>
  <c r="AT66" i="1"/>
  <c r="N63" i="1"/>
  <c r="I63" i="1"/>
  <c r="D63" i="1"/>
  <c r="AF63" i="1" s="1"/>
  <c r="N64" i="1"/>
  <c r="AR64" i="1" s="1"/>
  <c r="I64" i="1"/>
  <c r="AL64" i="1" s="1"/>
  <c r="D64" i="1"/>
  <c r="AF64" i="1" s="1"/>
  <c r="CW13" i="1"/>
  <c r="CV13" i="1"/>
  <c r="CH38" i="1"/>
  <c r="CK38" i="1" s="1"/>
  <c r="CH39" i="1"/>
  <c r="CK39" i="1" s="1"/>
  <c r="CH40" i="1"/>
  <c r="CH41" i="1"/>
  <c r="CK41" i="1" s="1"/>
  <c r="CH42" i="1"/>
  <c r="CH43" i="1"/>
  <c r="CH44" i="1"/>
  <c r="CH37" i="1"/>
  <c r="CK37" i="1" s="1"/>
  <c r="CH28" i="1"/>
  <c r="CH26" i="1"/>
  <c r="CK26" i="1" s="1"/>
  <c r="CH24" i="1"/>
  <c r="CH22" i="1"/>
  <c r="CH20" i="1"/>
  <c r="CH18" i="1"/>
  <c r="CK18" i="1" s="1"/>
  <c r="CH16" i="1"/>
  <c r="CH14" i="1"/>
  <c r="CK14" i="1" s="1"/>
  <c r="CH15" i="1"/>
  <c r="CH17" i="1"/>
  <c r="CK17" i="1" s="1"/>
  <c r="CH19" i="1"/>
  <c r="CH21" i="1"/>
  <c r="CK21" i="1" s="1"/>
  <c r="CH23" i="1"/>
  <c r="CH25" i="1"/>
  <c r="CH27" i="1"/>
  <c r="CH29" i="1"/>
  <c r="CK29" i="1" s="1"/>
  <c r="CH30" i="1"/>
  <c r="CK30" i="1" s="1"/>
  <c r="CH31" i="1"/>
  <c r="CH32" i="1"/>
  <c r="CH33" i="1"/>
  <c r="CK33" i="1" s="1"/>
  <c r="CH34" i="1"/>
  <c r="CK34" i="1" s="1"/>
  <c r="CH35" i="1"/>
  <c r="CH36" i="1"/>
  <c r="CH13" i="1"/>
  <c r="CK13" i="1" s="1"/>
  <c r="F3" i="1"/>
  <c r="DF13" i="1" s="1"/>
  <c r="FQ37" i="1"/>
  <c r="FP37" i="1"/>
  <c r="DR37" i="1"/>
  <c r="DS37" i="1"/>
  <c r="DX37" i="1"/>
  <c r="DY37" i="1"/>
  <c r="DZ37" i="1"/>
  <c r="EA37" i="1"/>
  <c r="EB37" i="1"/>
  <c r="EC37" i="1"/>
  <c r="EH37" i="1"/>
  <c r="EI37" i="1"/>
  <c r="EJ37" i="1"/>
  <c r="EK37" i="1"/>
  <c r="EL37" i="1"/>
  <c r="EM37" i="1"/>
  <c r="ER37" i="1"/>
  <c r="ES37" i="1"/>
  <c r="ET37" i="1"/>
  <c r="EU37" i="1"/>
  <c r="EV37" i="1"/>
  <c r="EW37" i="1"/>
  <c r="FB37" i="1"/>
  <c r="FC37" i="1"/>
  <c r="FD37" i="1"/>
  <c r="FE37" i="1"/>
  <c r="FF37" i="1"/>
  <c r="FG37" i="1"/>
  <c r="FL37" i="1"/>
  <c r="FM37" i="1"/>
  <c r="FN37" i="1"/>
  <c r="FO37" i="1"/>
  <c r="FV37" i="1"/>
  <c r="FW37" i="1"/>
  <c r="FX37" i="1"/>
  <c r="FY37" i="1"/>
  <c r="DQ37" i="1"/>
  <c r="DP37" i="1"/>
  <c r="DO37" i="1"/>
  <c r="DN37" i="1"/>
  <c r="DI37" i="1"/>
  <c r="DH37" i="1"/>
  <c r="DH17" i="1"/>
  <c r="DI17" i="1"/>
  <c r="DN17" i="1"/>
  <c r="DO17" i="1"/>
  <c r="DP17" i="1"/>
  <c r="DQ17" i="1"/>
  <c r="DH19" i="1"/>
  <c r="DI19" i="1"/>
  <c r="DN19" i="1"/>
  <c r="DO19" i="1"/>
  <c r="DP19" i="1"/>
  <c r="DQ19" i="1"/>
  <c r="DH21" i="1"/>
  <c r="DI21" i="1"/>
  <c r="DN21" i="1"/>
  <c r="DO21" i="1"/>
  <c r="DP21" i="1"/>
  <c r="DQ21" i="1"/>
  <c r="DH23" i="1"/>
  <c r="DI23" i="1"/>
  <c r="DN23" i="1"/>
  <c r="DO23" i="1"/>
  <c r="DP23" i="1"/>
  <c r="DQ23" i="1"/>
  <c r="DH25" i="1"/>
  <c r="DI25" i="1"/>
  <c r="DN25" i="1"/>
  <c r="DO25" i="1"/>
  <c r="DP25" i="1"/>
  <c r="DQ25" i="1"/>
  <c r="DH27" i="1"/>
  <c r="DI27" i="1"/>
  <c r="DN27" i="1"/>
  <c r="DO27" i="1"/>
  <c r="DP27" i="1"/>
  <c r="DQ27" i="1"/>
  <c r="DH15" i="1"/>
  <c r="DI15" i="1"/>
  <c r="DN15" i="1"/>
  <c r="DO15" i="1"/>
  <c r="DP15" i="1"/>
  <c r="DQ15" i="1"/>
  <c r="DP13" i="1"/>
  <c r="DD13" i="1"/>
  <c r="DQ13" i="1"/>
  <c r="DO13" i="1"/>
  <c r="DN13" i="1"/>
  <c r="DI13" i="1"/>
  <c r="DH13" i="1"/>
  <c r="DE13" i="1"/>
  <c r="DC13" i="1"/>
  <c r="DB13" i="1"/>
  <c r="CV14" i="1"/>
  <c r="CW14" i="1"/>
  <c r="CV15" i="1"/>
  <c r="CW15" i="1"/>
  <c r="CV16" i="1"/>
  <c r="CW16" i="1"/>
  <c r="CV17" i="1"/>
  <c r="CW17" i="1"/>
  <c r="CV18" i="1"/>
  <c r="CW18" i="1"/>
  <c r="CV19" i="1"/>
  <c r="CW19" i="1"/>
  <c r="CV20" i="1"/>
  <c r="CW20" i="1"/>
  <c r="CV21" i="1"/>
  <c r="CW21" i="1"/>
  <c r="CV22" i="1"/>
  <c r="CW22" i="1"/>
  <c r="CV23" i="1"/>
  <c r="CW23" i="1"/>
  <c r="CV24" i="1"/>
  <c r="CW24" i="1"/>
  <c r="CV25" i="1"/>
  <c r="CW25" i="1"/>
  <c r="CV26" i="1"/>
  <c r="CW26" i="1"/>
  <c r="CV27" i="1"/>
  <c r="CW27" i="1"/>
  <c r="CV28" i="1"/>
  <c r="CW28" i="1"/>
  <c r="CV29" i="1"/>
  <c r="CW29" i="1"/>
  <c r="CV30" i="1"/>
  <c r="CW30" i="1"/>
  <c r="CV31" i="1"/>
  <c r="CW31" i="1"/>
  <c r="CV32" i="1"/>
  <c r="CW32" i="1"/>
  <c r="CV33" i="1"/>
  <c r="CW33" i="1"/>
  <c r="CV34" i="1"/>
  <c r="CW34" i="1"/>
  <c r="CV35" i="1"/>
  <c r="CW35" i="1"/>
  <c r="CV36" i="1"/>
  <c r="CW36" i="1"/>
  <c r="CV37" i="1"/>
  <c r="CW37" i="1"/>
  <c r="CV38" i="1"/>
  <c r="CW38" i="1"/>
  <c r="CV39" i="1"/>
  <c r="CW39" i="1"/>
  <c r="CV40" i="1"/>
  <c r="CW40" i="1"/>
  <c r="CV41" i="1"/>
  <c r="CW41" i="1"/>
  <c r="CV42" i="1"/>
  <c r="CW42" i="1"/>
  <c r="CV43" i="1"/>
  <c r="CW43" i="1"/>
  <c r="CV44" i="1"/>
  <c r="CW44" i="1"/>
  <c r="DB14" i="1"/>
  <c r="DC14" i="1"/>
  <c r="DD14" i="1"/>
  <c r="DE14" i="1"/>
  <c r="DB15" i="1"/>
  <c r="DC15" i="1"/>
  <c r="DD15" i="1"/>
  <c r="DE15" i="1"/>
  <c r="DB16" i="1"/>
  <c r="DC16" i="1"/>
  <c r="DD16" i="1"/>
  <c r="DE16" i="1"/>
  <c r="DB17" i="1"/>
  <c r="DC17" i="1"/>
  <c r="DD17" i="1"/>
  <c r="DE17" i="1"/>
  <c r="DB18" i="1"/>
  <c r="DC18" i="1"/>
  <c r="DD18" i="1"/>
  <c r="DE18" i="1"/>
  <c r="DB19" i="1"/>
  <c r="DC19" i="1"/>
  <c r="DD19" i="1"/>
  <c r="DE19" i="1"/>
  <c r="DB20" i="1"/>
  <c r="DC20" i="1"/>
  <c r="DD20" i="1"/>
  <c r="DE20" i="1"/>
  <c r="DB21" i="1"/>
  <c r="DC21" i="1"/>
  <c r="DD21" i="1"/>
  <c r="DE21" i="1"/>
  <c r="DB22" i="1"/>
  <c r="DC22" i="1"/>
  <c r="DD22" i="1"/>
  <c r="DE22" i="1"/>
  <c r="DB23" i="1"/>
  <c r="DC23" i="1"/>
  <c r="DD23" i="1"/>
  <c r="DE23" i="1"/>
  <c r="DB24" i="1"/>
  <c r="DC24" i="1"/>
  <c r="DD24" i="1"/>
  <c r="DE24" i="1"/>
  <c r="DB25" i="1"/>
  <c r="DC25" i="1"/>
  <c r="DD25" i="1"/>
  <c r="DE25" i="1"/>
  <c r="DB26" i="1"/>
  <c r="DC26" i="1"/>
  <c r="DD26" i="1"/>
  <c r="DE26" i="1"/>
  <c r="DB27" i="1"/>
  <c r="DC27" i="1"/>
  <c r="DD27" i="1"/>
  <c r="DE27" i="1"/>
  <c r="DB28" i="1"/>
  <c r="DC28" i="1"/>
  <c r="DD28" i="1"/>
  <c r="DE28" i="1"/>
  <c r="DB29" i="1"/>
  <c r="DC29" i="1"/>
  <c r="DD29" i="1"/>
  <c r="DE29" i="1"/>
  <c r="DB30" i="1"/>
  <c r="DC30" i="1"/>
  <c r="DD30" i="1"/>
  <c r="DE30" i="1"/>
  <c r="DB31" i="1"/>
  <c r="DC31" i="1"/>
  <c r="DD31" i="1"/>
  <c r="DE31" i="1"/>
  <c r="DB32" i="1"/>
  <c r="DC32" i="1"/>
  <c r="DD32" i="1"/>
  <c r="DE32" i="1"/>
  <c r="DB33" i="1"/>
  <c r="DC33" i="1"/>
  <c r="DD33" i="1"/>
  <c r="DE33" i="1"/>
  <c r="DB34" i="1"/>
  <c r="DC34" i="1"/>
  <c r="DD34" i="1"/>
  <c r="DE34" i="1"/>
  <c r="DB35" i="1"/>
  <c r="DC35" i="1"/>
  <c r="DD35" i="1"/>
  <c r="DE35" i="1"/>
  <c r="DB36" i="1"/>
  <c r="DC36" i="1"/>
  <c r="DD36" i="1"/>
  <c r="DE36" i="1"/>
  <c r="DB37" i="1"/>
  <c r="DC37" i="1"/>
  <c r="DD37" i="1"/>
  <c r="DE37" i="1"/>
  <c r="DB38" i="1"/>
  <c r="DC38" i="1"/>
  <c r="DD38" i="1"/>
  <c r="DE38" i="1"/>
  <c r="DB39" i="1"/>
  <c r="DC39" i="1"/>
  <c r="DD39" i="1"/>
  <c r="DE39" i="1"/>
  <c r="DB40" i="1"/>
  <c r="DC40" i="1"/>
  <c r="DD40" i="1"/>
  <c r="DE40" i="1"/>
  <c r="DB41" i="1"/>
  <c r="DC41" i="1"/>
  <c r="DD41" i="1"/>
  <c r="DE41" i="1"/>
  <c r="DB42" i="1"/>
  <c r="DC42" i="1"/>
  <c r="DD42" i="1"/>
  <c r="DE42" i="1"/>
  <c r="DB43" i="1"/>
  <c r="DC43" i="1"/>
  <c r="DD43" i="1"/>
  <c r="DE43" i="1"/>
  <c r="DB44" i="1"/>
  <c r="DC44" i="1"/>
  <c r="DD44" i="1"/>
  <c r="DE44" i="1"/>
  <c r="Y17" i="1"/>
  <c r="AE17" i="1"/>
  <c r="CI15" i="1" l="1"/>
  <c r="CK15" i="1"/>
  <c r="CI16" i="1"/>
  <c r="CK16" i="1"/>
  <c r="CI44" i="1"/>
  <c r="CK44" i="1"/>
  <c r="CI40" i="1"/>
  <c r="CK40" i="1"/>
  <c r="CI43" i="1"/>
  <c r="CK43" i="1"/>
  <c r="CI42" i="1"/>
  <c r="CK42" i="1"/>
  <c r="CJ36" i="1"/>
  <c r="CK36" i="1"/>
  <c r="CI35" i="1"/>
  <c r="CK35" i="1"/>
  <c r="CJ32" i="1"/>
  <c r="CK32" i="1"/>
  <c r="CI31" i="1"/>
  <c r="CK31" i="1"/>
  <c r="CI27" i="1"/>
  <c r="CK27" i="1"/>
  <c r="CJ28" i="1"/>
  <c r="CK28" i="1"/>
  <c r="CJ25" i="1"/>
  <c r="CK25" i="1"/>
  <c r="CI24" i="1"/>
  <c r="CK24" i="1"/>
  <c r="CI23" i="1"/>
  <c r="CK23" i="1"/>
  <c r="CI22" i="1"/>
  <c r="CK22" i="1"/>
  <c r="CI19" i="1"/>
  <c r="CK19" i="1"/>
  <c r="CJ20" i="1"/>
  <c r="CK20" i="1"/>
  <c r="CI39" i="1"/>
  <c r="CI38" i="1"/>
  <c r="CJ17" i="1"/>
  <c r="CL14" i="1"/>
  <c r="CL13" i="1"/>
  <c r="CL34" i="1"/>
  <c r="AF57" i="1"/>
  <c r="CX13" i="1"/>
  <c r="CL44" i="1"/>
  <c r="CL43" i="1"/>
  <c r="CL33" i="1"/>
  <c r="CL35" i="1"/>
  <c r="CL36" i="1"/>
  <c r="CI41" i="1"/>
  <c r="CJ42" i="1"/>
  <c r="CJ38" i="1"/>
  <c r="CI28" i="1"/>
  <c r="CJ13" i="1"/>
  <c r="CJ41" i="1"/>
  <c r="CJ37" i="1"/>
  <c r="CJ22" i="1"/>
  <c r="CI37" i="1"/>
  <c r="CI29" i="1"/>
  <c r="CI36" i="1"/>
  <c r="CJ33" i="1"/>
  <c r="CI33" i="1"/>
  <c r="CI32" i="1"/>
  <c r="CJ29" i="1"/>
  <c r="CJ21" i="1"/>
  <c r="CI21" i="1"/>
  <c r="CL23" i="1"/>
  <c r="CI20" i="1"/>
  <c r="CL32" i="1"/>
  <c r="CJ14" i="1"/>
  <c r="CI13" i="1"/>
  <c r="CL24" i="1"/>
  <c r="CL31" i="1"/>
  <c r="CL27" i="1"/>
  <c r="CL19" i="1"/>
  <c r="CL28" i="1"/>
  <c r="CL16" i="1"/>
  <c r="CL30" i="1"/>
  <c r="CL26" i="1"/>
  <c r="CL22" i="1"/>
  <c r="CL18" i="1"/>
  <c r="CL20" i="1"/>
  <c r="CL29" i="1"/>
  <c r="CL25" i="1"/>
  <c r="CL21" i="1"/>
  <c r="CL17" i="1"/>
  <c r="CL15" i="1"/>
  <c r="CJ34" i="1"/>
  <c r="CJ30" i="1"/>
  <c r="CJ26" i="1"/>
  <c r="CI25" i="1"/>
  <c r="CJ18" i="1"/>
  <c r="CI17" i="1"/>
  <c r="DJ37" i="1"/>
  <c r="FR37" i="1"/>
  <c r="CJ43" i="1"/>
  <c r="CJ39" i="1"/>
  <c r="CJ35" i="1"/>
  <c r="CI34" i="1"/>
  <c r="CJ31" i="1"/>
  <c r="CI30" i="1"/>
  <c r="CJ27" i="1"/>
  <c r="CI26" i="1"/>
  <c r="CJ23" i="1"/>
  <c r="CJ19" i="1"/>
  <c r="CI18" i="1"/>
  <c r="CJ15" i="1"/>
  <c r="CI14" i="1"/>
  <c r="CJ44" i="1"/>
  <c r="CJ40" i="1"/>
  <c r="CJ24" i="1"/>
  <c r="CJ16" i="1"/>
  <c r="DJ15" i="1"/>
  <c r="DJ25" i="1"/>
  <c r="DJ21" i="1"/>
  <c r="DJ17" i="1"/>
  <c r="FH37" i="1"/>
  <c r="EN37" i="1"/>
  <c r="CX43" i="1"/>
  <c r="CX41" i="1"/>
  <c r="CX39" i="1"/>
  <c r="CX37" i="1"/>
  <c r="CX35" i="1"/>
  <c r="CX31" i="1"/>
  <c r="CX29" i="1"/>
  <c r="CX27" i="1"/>
  <c r="CX25" i="1"/>
  <c r="CX23" i="1"/>
  <c r="CX21" i="1"/>
  <c r="CX19" i="1"/>
  <c r="CX17" i="1"/>
  <c r="CX15" i="1"/>
  <c r="DJ27" i="1"/>
  <c r="DJ23" i="1"/>
  <c r="DJ19" i="1"/>
  <c r="EX37" i="1"/>
  <c r="ED37" i="1"/>
  <c r="CX33" i="1"/>
  <c r="DJ13" i="1"/>
  <c r="DT37" i="1"/>
  <c r="CX42" i="1"/>
  <c r="CX38" i="1"/>
  <c r="CX34" i="1"/>
  <c r="CX30" i="1"/>
  <c r="CX28" i="1"/>
  <c r="CX24" i="1"/>
  <c r="CX22" i="1"/>
  <c r="CX20" i="1"/>
  <c r="CX18" i="1"/>
  <c r="CX16" i="1"/>
  <c r="CX14" i="1"/>
  <c r="CX44" i="1"/>
  <c r="CX40" i="1"/>
  <c r="CX36" i="1"/>
  <c r="CX32" i="1"/>
  <c r="CX26" i="1"/>
  <c r="M52" i="1" l="1"/>
  <c r="A13" i="1"/>
  <c r="CM14" i="1"/>
  <c r="CN14" i="1"/>
  <c r="CM15" i="1"/>
  <c r="CN15" i="1"/>
  <c r="CM16" i="1"/>
  <c r="CN16" i="1"/>
  <c r="CM17" i="1"/>
  <c r="CN17" i="1"/>
  <c r="CM18" i="1"/>
  <c r="CN18" i="1"/>
  <c r="CM19" i="1"/>
  <c r="CN19" i="1"/>
  <c r="CM20" i="1"/>
  <c r="CN20" i="1"/>
  <c r="CM21" i="1"/>
  <c r="CN21" i="1"/>
  <c r="CM22" i="1"/>
  <c r="CN22" i="1"/>
  <c r="CM23" i="1"/>
  <c r="CN23" i="1"/>
  <c r="CM24" i="1"/>
  <c r="CN24" i="1"/>
  <c r="CM25" i="1"/>
  <c r="CN25" i="1"/>
  <c r="CM26" i="1"/>
  <c r="CN26" i="1"/>
  <c r="CM27" i="1"/>
  <c r="CN27" i="1"/>
  <c r="CM28" i="1"/>
  <c r="CN28" i="1"/>
  <c r="CM29" i="1"/>
  <c r="CN29" i="1"/>
  <c r="CM30" i="1"/>
  <c r="CN30" i="1"/>
  <c r="CM31" i="1"/>
  <c r="CN31" i="1"/>
  <c r="CM32" i="1"/>
  <c r="CN32" i="1"/>
  <c r="CM33" i="1"/>
  <c r="CN33" i="1"/>
  <c r="CM34" i="1"/>
  <c r="CN34" i="1"/>
  <c r="CM35" i="1"/>
  <c r="CN35" i="1"/>
  <c r="CM36" i="1"/>
  <c r="CN36" i="1"/>
  <c r="CM37" i="1"/>
  <c r="CN37" i="1"/>
  <c r="CM38" i="1"/>
  <c r="CN38" i="1"/>
  <c r="CM39" i="1"/>
  <c r="CN39" i="1"/>
  <c r="CM40" i="1"/>
  <c r="CN40" i="1"/>
  <c r="CM41" i="1"/>
  <c r="CN41" i="1"/>
  <c r="CM42" i="1"/>
  <c r="CN42" i="1"/>
  <c r="CM43" i="1"/>
  <c r="CN43" i="1"/>
  <c r="CM44" i="1"/>
  <c r="CN44" i="1"/>
  <c r="AT67" i="1"/>
  <c r="AT68" i="1" s="1"/>
  <c r="AR63" i="1"/>
  <c r="AL63" i="1"/>
  <c r="I57" i="1"/>
  <c r="V35" i="2"/>
  <c r="P15" i="2"/>
  <c r="P35" i="2" s="1"/>
  <c r="S15" i="2"/>
  <c r="S35" i="2" s="1"/>
  <c r="AL57" i="1"/>
  <c r="N57" i="1"/>
  <c r="N58" i="1"/>
  <c r="AJ16" i="2"/>
  <c r="AH17" i="2"/>
  <c r="AJ17" i="2"/>
  <c r="AJ18" i="2"/>
  <c r="AJ19" i="2"/>
  <c r="AJ20" i="2"/>
  <c r="AH21" i="2"/>
  <c r="AJ21" i="2"/>
  <c r="AJ22" i="2"/>
  <c r="AJ23" i="2"/>
  <c r="AJ24" i="2"/>
  <c r="AH25" i="2"/>
  <c r="AJ25" i="2"/>
  <c r="AJ26" i="2"/>
  <c r="AJ27" i="2"/>
  <c r="AJ28" i="2"/>
  <c r="AH29" i="2"/>
  <c r="AJ29" i="2"/>
  <c r="AJ30" i="2"/>
  <c r="AJ31" i="2"/>
  <c r="AJ32" i="2"/>
  <c r="AH33" i="2"/>
  <c r="AJ33" i="2"/>
  <c r="AJ34" i="2"/>
  <c r="M15" i="2"/>
  <c r="AR52" i="1"/>
  <c r="AU67" i="1"/>
  <c r="Y34" i="1"/>
  <c r="AE33" i="1"/>
  <c r="AE27" i="1"/>
  <c r="AE34" i="1"/>
  <c r="AE36" i="1"/>
  <c r="AE25" i="1"/>
  <c r="Y19" i="1"/>
  <c r="Y33" i="1"/>
  <c r="AE29" i="1"/>
  <c r="Y29" i="1"/>
  <c r="Y24" i="1"/>
  <c r="AE43" i="1"/>
  <c r="AE37" i="1"/>
  <c r="AE41" i="1"/>
  <c r="AE38" i="1"/>
  <c r="Y28" i="1"/>
  <c r="AE23" i="1"/>
  <c r="AE32" i="1"/>
  <c r="AE30" i="1"/>
  <c r="AE28" i="1"/>
  <c r="AE44" i="1"/>
  <c r="Y36" i="1"/>
  <c r="Y32" i="1"/>
  <c r="AE24" i="1"/>
  <c r="AE39" i="1"/>
  <c r="AE18" i="1"/>
  <c r="Y35" i="1"/>
  <c r="Y20" i="1"/>
  <c r="AE20" i="1"/>
  <c r="Y23" i="1"/>
  <c r="AE42" i="1"/>
  <c r="AE40" i="1"/>
  <c r="AE19" i="1"/>
  <c r="Y25" i="1"/>
  <c r="Y18" i="1"/>
  <c r="Y30" i="1"/>
  <c r="Y27" i="1"/>
  <c r="AE35" i="1"/>
  <c r="Y31" i="1"/>
  <c r="AE26" i="1"/>
  <c r="AE31" i="1"/>
  <c r="Y26" i="1"/>
  <c r="AE22" i="1"/>
  <c r="Y22" i="1"/>
  <c r="AE21" i="1"/>
  <c r="Y21" i="1"/>
  <c r="Y44" i="1"/>
  <c r="Y42" i="1"/>
  <c r="Y41" i="1"/>
  <c r="Y39" i="1"/>
  <c r="Y43" i="1"/>
  <c r="Y40" i="1"/>
  <c r="Y38" i="1"/>
  <c r="Y37" i="1"/>
  <c r="AJ35" i="2" l="1"/>
  <c r="AI15" i="2"/>
  <c r="M35" i="2"/>
  <c r="AH15" i="2"/>
  <c r="AH26" i="2"/>
  <c r="AH18" i="2"/>
  <c r="AI26" i="2"/>
  <c r="AI18" i="2"/>
  <c r="AH34" i="2"/>
  <c r="AH30" i="2"/>
  <c r="AH22" i="2"/>
  <c r="AI34" i="2"/>
  <c r="AI30" i="2"/>
  <c r="AI22" i="2"/>
  <c r="AI33" i="2"/>
  <c r="AK33" i="2" s="1"/>
  <c r="AI29" i="2"/>
  <c r="AK29" i="2" s="1"/>
  <c r="AI25" i="2"/>
  <c r="AK25" i="2" s="1"/>
  <c r="AI21" i="2"/>
  <c r="AI17" i="2"/>
  <c r="AK17" i="2" s="1"/>
  <c r="AH32" i="2"/>
  <c r="AH28" i="2"/>
  <c r="AH24" i="2"/>
  <c r="AH20" i="2"/>
  <c r="AI32" i="2"/>
  <c r="AI28" i="2"/>
  <c r="AI24" i="2"/>
  <c r="AI20" i="2"/>
  <c r="AI16" i="2"/>
  <c r="AH31" i="2"/>
  <c r="AH27" i="2"/>
  <c r="AH23" i="2"/>
  <c r="AH19" i="2"/>
  <c r="AI31" i="2"/>
  <c r="AI27" i="2"/>
  <c r="AI23" i="2"/>
  <c r="AI19" i="2"/>
  <c r="DK13" i="1"/>
  <c r="FI37" i="1"/>
  <c r="EZ37" i="1"/>
  <c r="DL25" i="1"/>
  <c r="DL13" i="1"/>
  <c r="DK15" i="1"/>
  <c r="DK19" i="1"/>
  <c r="DK23" i="1"/>
  <c r="DK27" i="1"/>
  <c r="EE37" i="1"/>
  <c r="FS37" i="1"/>
  <c r="EP37" i="1"/>
  <c r="DU37" i="1"/>
  <c r="DL37" i="1"/>
  <c r="DL21" i="1"/>
  <c r="DL17" i="1"/>
  <c r="EO37" i="1"/>
  <c r="FT37" i="1"/>
  <c r="EF37" i="1"/>
  <c r="DL27" i="1"/>
  <c r="DL23" i="1"/>
  <c r="DL19" i="1"/>
  <c r="DL15" i="1"/>
  <c r="DK17" i="1"/>
  <c r="DM17" i="1" s="1"/>
  <c r="DK21" i="1"/>
  <c r="DK25" i="1"/>
  <c r="DK37" i="1"/>
  <c r="EY37" i="1"/>
  <c r="FJ37" i="1"/>
  <c r="DV37" i="1"/>
  <c r="CZ13" i="1"/>
  <c r="CY14" i="1"/>
  <c r="CY19" i="1"/>
  <c r="CY27" i="1"/>
  <c r="CY35" i="1"/>
  <c r="CY43" i="1"/>
  <c r="CZ42" i="1"/>
  <c r="CZ34" i="1"/>
  <c r="CZ26" i="1"/>
  <c r="CZ14" i="1"/>
  <c r="CY16" i="1"/>
  <c r="CY20" i="1"/>
  <c r="CY24" i="1"/>
  <c r="CY28" i="1"/>
  <c r="CY32" i="1"/>
  <c r="CY36" i="1"/>
  <c r="CY40" i="1"/>
  <c r="CY44" i="1"/>
  <c r="CZ41" i="1"/>
  <c r="CZ37" i="1"/>
  <c r="CZ33" i="1"/>
  <c r="CZ29" i="1"/>
  <c r="CZ25" i="1"/>
  <c r="CZ21" i="1"/>
  <c r="CZ17" i="1"/>
  <c r="CY15" i="1"/>
  <c r="CY23" i="1"/>
  <c r="CY31" i="1"/>
  <c r="CY39" i="1"/>
  <c r="CZ38" i="1"/>
  <c r="CZ30" i="1"/>
  <c r="CZ22" i="1"/>
  <c r="CZ18" i="1"/>
  <c r="CY17" i="1"/>
  <c r="CY21" i="1"/>
  <c r="CY25" i="1"/>
  <c r="CY29" i="1"/>
  <c r="CY33" i="1"/>
  <c r="CY37" i="1"/>
  <c r="CY41" i="1"/>
  <c r="CZ44" i="1"/>
  <c r="CZ40" i="1"/>
  <c r="CZ36" i="1"/>
  <c r="CZ32" i="1"/>
  <c r="CZ28" i="1"/>
  <c r="CZ24" i="1"/>
  <c r="CZ20" i="1"/>
  <c r="CZ16" i="1"/>
  <c r="CY18" i="1"/>
  <c r="DA18" i="1" s="1"/>
  <c r="CY22" i="1"/>
  <c r="CY26" i="1"/>
  <c r="CY30" i="1"/>
  <c r="CY34" i="1"/>
  <c r="CY38" i="1"/>
  <c r="DA38" i="1" s="1"/>
  <c r="CY42" i="1"/>
  <c r="DA42" i="1" s="1"/>
  <c r="CZ43" i="1"/>
  <c r="CZ39" i="1"/>
  <c r="CZ35" i="1"/>
  <c r="CZ31" i="1"/>
  <c r="CZ27" i="1"/>
  <c r="CZ23" i="1"/>
  <c r="CZ19" i="1"/>
  <c r="CZ15" i="1"/>
  <c r="CY13" i="1"/>
  <c r="I46" i="1"/>
  <c r="DF38" i="1"/>
  <c r="DF42" i="1"/>
  <c r="DF33" i="1"/>
  <c r="DF14" i="1"/>
  <c r="DF40" i="1"/>
  <c r="DF22" i="1"/>
  <c r="DF41" i="1"/>
  <c r="DF21" i="1"/>
  <c r="DF39" i="1"/>
  <c r="DF43" i="1"/>
  <c r="DF29" i="1"/>
  <c r="DF44" i="1"/>
  <c r="DF37" i="1"/>
  <c r="CF43" i="1"/>
  <c r="CG43" i="1" s="1"/>
  <c r="CE43" i="1" s="1"/>
  <c r="CF27" i="1"/>
  <c r="CG27" i="1" s="1"/>
  <c r="CE27" i="1" s="1"/>
  <c r="CF40" i="1"/>
  <c r="CG40" i="1" s="1"/>
  <c r="CE40" i="1" s="1"/>
  <c r="CF24" i="1"/>
  <c r="CG24" i="1" s="1"/>
  <c r="CE24" i="1" s="1"/>
  <c r="CF35" i="1"/>
  <c r="CG35" i="1" s="1"/>
  <c r="CE35" i="1" s="1"/>
  <c r="CF19" i="1"/>
  <c r="CG19" i="1" s="1"/>
  <c r="CE19" i="1" s="1"/>
  <c r="AH16" i="2"/>
  <c r="CF32" i="1"/>
  <c r="CG32" i="1" s="1"/>
  <c r="CE32" i="1" s="1"/>
  <c r="CF16" i="1"/>
  <c r="CG16" i="1" s="1"/>
  <c r="CE16" i="1" s="1"/>
  <c r="CF42" i="1"/>
  <c r="CG42" i="1" s="1"/>
  <c r="CE42" i="1" s="1"/>
  <c r="CF37" i="1"/>
  <c r="CG37" i="1" s="1"/>
  <c r="CE37" i="1" s="1"/>
  <c r="CF34" i="1"/>
  <c r="CG34" i="1" s="1"/>
  <c r="CE34" i="1" s="1"/>
  <c r="CF29" i="1"/>
  <c r="CG29" i="1" s="1"/>
  <c r="CE29" i="1" s="1"/>
  <c r="CF26" i="1"/>
  <c r="CG26" i="1" s="1"/>
  <c r="CE26" i="1" s="1"/>
  <c r="CF21" i="1"/>
  <c r="CG21" i="1" s="1"/>
  <c r="CE21" i="1" s="1"/>
  <c r="CF18" i="1"/>
  <c r="CG18" i="1" s="1"/>
  <c r="CE18" i="1" s="1"/>
  <c r="CF44" i="1"/>
  <c r="CG44" i="1" s="1"/>
  <c r="CE44" i="1" s="1"/>
  <c r="CF39" i="1"/>
  <c r="CG39" i="1" s="1"/>
  <c r="CE39" i="1" s="1"/>
  <c r="CF36" i="1"/>
  <c r="CG36" i="1" s="1"/>
  <c r="CE36" i="1" s="1"/>
  <c r="CF31" i="1"/>
  <c r="CG31" i="1" s="1"/>
  <c r="CE31" i="1" s="1"/>
  <c r="CF28" i="1"/>
  <c r="CG28" i="1" s="1"/>
  <c r="CE28" i="1" s="1"/>
  <c r="CF23" i="1"/>
  <c r="CG23" i="1" s="1"/>
  <c r="CE23" i="1" s="1"/>
  <c r="CF20" i="1"/>
  <c r="CG20" i="1" s="1"/>
  <c r="CE20" i="1" s="1"/>
  <c r="CF15" i="1"/>
  <c r="CG15" i="1" s="1"/>
  <c r="CE15" i="1" s="1"/>
  <c r="CF41" i="1"/>
  <c r="CG41" i="1" s="1"/>
  <c r="CE41" i="1" s="1"/>
  <c r="CF38" i="1"/>
  <c r="CG38" i="1" s="1"/>
  <c r="CE38" i="1" s="1"/>
  <c r="CF33" i="1"/>
  <c r="CG33" i="1" s="1"/>
  <c r="CE33" i="1" s="1"/>
  <c r="CF30" i="1"/>
  <c r="CG30" i="1" s="1"/>
  <c r="CE30" i="1" s="1"/>
  <c r="CF25" i="1"/>
  <c r="CG25" i="1" s="1"/>
  <c r="CE25" i="1" s="1"/>
  <c r="CF22" i="1"/>
  <c r="CG22" i="1" s="1"/>
  <c r="CE22" i="1" s="1"/>
  <c r="CF17" i="1"/>
  <c r="CG17" i="1" s="1"/>
  <c r="CE17" i="1" s="1"/>
  <c r="CF14" i="1"/>
  <c r="CG14" i="1" s="1"/>
  <c r="CE14" i="1" s="1"/>
  <c r="CF13" i="1"/>
  <c r="CG13" i="1" s="1"/>
  <c r="CE13" i="1" s="1"/>
  <c r="AR57" i="1"/>
  <c r="AR58" i="1"/>
  <c r="I58" i="1"/>
  <c r="AL58" i="1"/>
  <c r="AF15" i="2"/>
  <c r="AF35" i="2" s="1"/>
  <c r="D57" i="1"/>
  <c r="D58" i="1"/>
  <c r="AF58" i="1"/>
  <c r="AX63" i="1"/>
  <c r="A61" i="1"/>
  <c r="T64" i="1"/>
  <c r="A55" i="1"/>
  <c r="AK21" i="2"/>
  <c r="F4" i="1"/>
  <c r="AI35" i="2" l="1"/>
  <c r="AH35" i="2"/>
  <c r="AK30" i="2"/>
  <c r="AK34" i="2"/>
  <c r="AK18" i="2"/>
  <c r="AK22" i="2"/>
  <c r="AK26" i="2"/>
  <c r="AK24" i="2"/>
  <c r="AK32" i="2"/>
  <c r="AK20" i="2"/>
  <c r="AK27" i="2"/>
  <c r="AK31" i="2"/>
  <c r="AK16" i="2"/>
  <c r="AK28" i="2"/>
  <c r="T58" i="1"/>
  <c r="AK23" i="2"/>
  <c r="AK19" i="2"/>
  <c r="AK15" i="2"/>
  <c r="T63" i="1"/>
  <c r="DA30" i="1"/>
  <c r="DA41" i="1"/>
  <c r="DA25" i="1"/>
  <c r="DA33" i="1"/>
  <c r="DA17" i="1"/>
  <c r="EQ37" i="1"/>
  <c r="DA21" i="1"/>
  <c r="DA22" i="1"/>
  <c r="DA15" i="1"/>
  <c r="DA43" i="1"/>
  <c r="DM21" i="1"/>
  <c r="DA37" i="1"/>
  <c r="EG37" i="1"/>
  <c r="DA34" i="1"/>
  <c r="FA37" i="1"/>
  <c r="DM25" i="1"/>
  <c r="DM15" i="1"/>
  <c r="DM27" i="1"/>
  <c r="DW37" i="1"/>
  <c r="DA13" i="1"/>
  <c r="DM23" i="1"/>
  <c r="DA29" i="1"/>
  <c r="DM37" i="1"/>
  <c r="FU37" i="1"/>
  <c r="DM19" i="1"/>
  <c r="FK37" i="1"/>
  <c r="DM13" i="1"/>
  <c r="DA31" i="1"/>
  <c r="DA36" i="1"/>
  <c r="DA20" i="1"/>
  <c r="DA27" i="1"/>
  <c r="DA26" i="1"/>
  <c r="DA23" i="1"/>
  <c r="DA32" i="1"/>
  <c r="DA16" i="1"/>
  <c r="DA19" i="1"/>
  <c r="DA44" i="1"/>
  <c r="DA28" i="1"/>
  <c r="DA14" i="1"/>
  <c r="DA39" i="1"/>
  <c r="DA40" i="1"/>
  <c r="DA24" i="1"/>
  <c r="DA35" i="1"/>
  <c r="AK35" i="2" l="1"/>
  <c r="AX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takahashi</author>
    <author>kanbara</author>
    <author>少林寺拳法</author>
  </authors>
  <commentList>
    <comment ref="D4" authorId="0" shapeId="0" xr:uid="{4D4AF06C-9101-4773-85D6-C11B2CFBBBEA}">
      <text>
        <r>
          <rPr>
            <b/>
            <sz val="10"/>
            <color indexed="10"/>
            <rFont val="MS P ゴシック"/>
            <family val="3"/>
            <charset val="128"/>
          </rPr>
          <t>姓と名の間を１マス空けて下さい。</t>
        </r>
      </text>
    </comment>
    <comment ref="D5" authorId="0" shapeId="0" xr:uid="{6D03F798-6BA8-4D87-88EC-9365362A1F7C}">
      <text>
        <r>
          <rPr>
            <b/>
            <sz val="10"/>
            <color indexed="10"/>
            <rFont val="MS P ゴシック"/>
            <family val="3"/>
            <charset val="128"/>
          </rPr>
          <t>自動で入力されますが、修正が必要な場合は直接入力して下さい。</t>
        </r>
      </text>
    </comment>
    <comment ref="B12" authorId="1" shapeId="0" xr:uid="{00000000-0006-0000-0200-000001000000}">
      <text>
        <r>
          <rPr>
            <b/>
            <sz val="9"/>
            <color indexed="81"/>
            <rFont val="ＭＳ Ｐゴシック"/>
            <family val="3"/>
            <charset val="128"/>
          </rPr>
          <t>審査用紙、集計表、名簿等に印刷されます</t>
        </r>
      </text>
    </comment>
    <comment ref="D12" authorId="1" shapeId="0" xr:uid="{00000000-0006-0000-0200-000002000000}">
      <text>
        <r>
          <rPr>
            <b/>
            <sz val="9"/>
            <color indexed="81"/>
            <rFont val="ＭＳ Ｐゴシック"/>
            <family val="3"/>
            <charset val="128"/>
          </rPr>
          <t>賞状タックシールに印刷されます</t>
        </r>
      </text>
    </comment>
    <comment ref="F12" authorId="2" shapeId="0" xr:uid="{00000000-0006-0000-0200-000003000000}">
      <text>
        <r>
          <rPr>
            <b/>
            <sz val="9"/>
            <color indexed="81"/>
            <rFont val="ＭＳ Ｐゴシック"/>
            <family val="3"/>
            <charset val="128"/>
          </rPr>
          <t>賞状タックシールに印刷されます</t>
        </r>
      </text>
    </comment>
    <comment ref="X14" authorId="0" shapeId="0" xr:uid="{35ACE697-BF31-4E3F-A70B-BF1C27357530}">
      <text>
        <r>
          <rPr>
            <b/>
            <sz val="6"/>
            <color indexed="81"/>
            <rFont val="MS P ゴシック"/>
            <family val="3"/>
            <charset val="128"/>
          </rPr>
          <t>団体演武に登録されている人数</t>
        </r>
      </text>
    </comment>
    <comment ref="Y14" authorId="0" shapeId="0" xr:uid="{D8C5FB10-16D0-47CC-A9EE-D1C2CFAFA591}">
      <text>
        <r>
          <rPr>
            <b/>
            <sz val="6"/>
            <color indexed="81"/>
            <rFont val="MS P ゴシック"/>
            <family val="3"/>
            <charset val="128"/>
          </rPr>
          <t>他の種目にも登録されている人数</t>
        </r>
      </text>
    </comment>
    <comment ref="AA14" authorId="0" shapeId="0" xr:uid="{C7D48D15-D0F7-418C-A381-6D2963436408}">
      <text>
        <r>
          <rPr>
            <b/>
            <sz val="6"/>
            <color indexed="81"/>
            <rFont val="MS P ゴシック"/>
            <family val="3"/>
            <charset val="128"/>
          </rPr>
          <t>団体演武に登録されている人数</t>
        </r>
      </text>
    </comment>
    <comment ref="AB14" authorId="0" shapeId="0" xr:uid="{189F3180-682D-4D81-A5E7-7E436DFDF6A8}">
      <text>
        <r>
          <rPr>
            <b/>
            <sz val="6"/>
            <color indexed="81"/>
            <rFont val="MS P ゴシック"/>
            <family val="3"/>
            <charset val="128"/>
          </rPr>
          <t>他の種目にも登録されている人数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takahashi</author>
  </authors>
  <commentList>
    <comment ref="CE12" authorId="0" shapeId="0" xr:uid="{0FF92B34-7C2A-4A26-A774-C61D1432D20A}">
      <text>
        <r>
          <rPr>
            <b/>
            <sz val="10"/>
            <color indexed="81"/>
            <rFont val="MS P ゴシック"/>
            <family val="3"/>
            <charset val="128"/>
          </rPr>
          <t>takahashi:</t>
        </r>
        <r>
          <rPr>
            <sz val="10"/>
            <color indexed="81"/>
            <rFont val="MS P ゴシック"/>
            <family val="3"/>
            <charset val="128"/>
          </rPr>
          <t xml:space="preserve">
生徒NOが10以上になった場合、下３桁の"0"を削除する。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takahashi</author>
  </authors>
  <commentList>
    <comment ref="CE12" authorId="0" shapeId="0" xr:uid="{B46A09AD-9428-4519-BC2B-1AAC95AFC591}">
      <text>
        <r>
          <rPr>
            <b/>
            <sz val="10"/>
            <color indexed="81"/>
            <rFont val="MS P ゴシック"/>
            <family val="3"/>
            <charset val="128"/>
          </rPr>
          <t>takahashi:</t>
        </r>
        <r>
          <rPr>
            <sz val="10"/>
            <color indexed="81"/>
            <rFont val="MS P ゴシック"/>
            <family val="3"/>
            <charset val="128"/>
          </rPr>
          <t xml:space="preserve">
生徒NOが10以上になった場合、下３桁の"0"を削除する。</t>
        </r>
      </text>
    </comment>
  </commentList>
</comments>
</file>

<file path=xl/sharedStrings.xml><?xml version="1.0" encoding="utf-8"?>
<sst xmlns="http://schemas.openxmlformats.org/spreadsheetml/2006/main" count="907" uniqueCount="171">
  <si>
    <t>都道府県</t>
    <rPh sb="0" eb="4">
      <t>トドウフケン</t>
    </rPh>
    <phoneticPr fontId="3"/>
  </si>
  <si>
    <t>連絡先</t>
    <rPh sb="0" eb="3">
      <t>レンラクサキ</t>
    </rPh>
    <phoneticPr fontId="3"/>
  </si>
  <si>
    <t>〒</t>
    <phoneticPr fontId="3"/>
  </si>
  <si>
    <t>TEL</t>
    <phoneticPr fontId="3"/>
  </si>
  <si>
    <t>携帯</t>
    <rPh sb="0" eb="2">
      <t>ケイタイ</t>
    </rPh>
    <phoneticPr fontId="3"/>
  </si>
  <si>
    <t>種目</t>
    <rPh sb="0" eb="2">
      <t>シュモク</t>
    </rPh>
    <phoneticPr fontId="3"/>
  </si>
  <si>
    <t>順位</t>
    <rPh sb="0" eb="2">
      <t>ジュンイ</t>
    </rPh>
    <phoneticPr fontId="3"/>
  </si>
  <si>
    <t>学校名</t>
    <rPh sb="0" eb="2">
      <t>ガッコウ</t>
    </rPh>
    <rPh sb="2" eb="3">
      <t>メイ</t>
    </rPh>
    <phoneticPr fontId="3"/>
  </si>
  <si>
    <t>姓</t>
    <rPh sb="0" eb="1">
      <t>セイ</t>
    </rPh>
    <phoneticPr fontId="3"/>
  </si>
  <si>
    <t>名</t>
    <rPh sb="0" eb="1">
      <t>メイ</t>
    </rPh>
    <phoneticPr fontId="3"/>
  </si>
  <si>
    <t>資格</t>
    <rPh sb="0" eb="2">
      <t>シカク</t>
    </rPh>
    <phoneticPr fontId="3"/>
  </si>
  <si>
    <t>学年</t>
    <rPh sb="0" eb="2">
      <t>ガクネン</t>
    </rPh>
    <phoneticPr fontId="3"/>
  </si>
  <si>
    <t>生年月日</t>
    <rPh sb="0" eb="2">
      <t>セイネン</t>
    </rPh>
    <rPh sb="2" eb="4">
      <t>ガッピ</t>
    </rPh>
    <phoneticPr fontId="3"/>
  </si>
  <si>
    <t>拳士コード</t>
    <rPh sb="0" eb="2">
      <t>ケンシ</t>
    </rPh>
    <phoneticPr fontId="3"/>
  </si>
  <si>
    <t>１位</t>
    <rPh sb="1" eb="2">
      <t>イ</t>
    </rPh>
    <phoneticPr fontId="3"/>
  </si>
  <si>
    <t>三段</t>
    <rPh sb="0" eb="2">
      <t>サンダン</t>
    </rPh>
    <phoneticPr fontId="3"/>
  </si>
  <si>
    <t>平成</t>
    <rPh sb="0" eb="2">
      <t>ヘイセイ</t>
    </rPh>
    <phoneticPr fontId="3"/>
  </si>
  <si>
    <t>二段</t>
    <rPh sb="0" eb="2">
      <t>２ダン</t>
    </rPh>
    <phoneticPr fontId="3"/>
  </si>
  <si>
    <t>２位</t>
    <rPh sb="1" eb="2">
      <t>イ</t>
    </rPh>
    <phoneticPr fontId="3"/>
  </si>
  <si>
    <t>団体演武と他種目との重複出場</t>
    <rPh sb="0" eb="2">
      <t>ダンタイ</t>
    </rPh>
    <rPh sb="2" eb="4">
      <t>エンブ</t>
    </rPh>
    <rPh sb="5" eb="6">
      <t>タ</t>
    </rPh>
    <rPh sb="6" eb="8">
      <t>シュモク</t>
    </rPh>
    <rPh sb="10" eb="12">
      <t>チョウフク</t>
    </rPh>
    <rPh sb="12" eb="14">
      <t>シュツジョウ</t>
    </rPh>
    <phoneticPr fontId="3"/>
  </si>
  <si>
    <t>単独演武</t>
    <rPh sb="0" eb="2">
      <t>タンドク</t>
    </rPh>
    <rPh sb="2" eb="4">
      <t>エンブ</t>
    </rPh>
    <phoneticPr fontId="3"/>
  </si>
  <si>
    <t>団体演武</t>
    <rPh sb="0" eb="2">
      <t>ダンタイ</t>
    </rPh>
    <rPh sb="2" eb="4">
      <t>エンブ</t>
    </rPh>
    <phoneticPr fontId="3"/>
  </si>
  <si>
    <t>２級</t>
    <rPh sb="1" eb="2">
      <t>キュウ</t>
    </rPh>
    <phoneticPr fontId="3"/>
  </si>
  <si>
    <t>４級</t>
    <rPh sb="1" eb="2">
      <t>キュウ</t>
    </rPh>
    <phoneticPr fontId="3"/>
  </si>
  <si>
    <t>（補欠）</t>
    <rPh sb="1" eb="3">
      <t>ホケツ</t>
    </rPh>
    <phoneticPr fontId="3"/>
  </si>
  <si>
    <t>見習</t>
    <rPh sb="0" eb="2">
      <t>ミナラ</t>
    </rPh>
    <phoneticPr fontId="3"/>
  </si>
  <si>
    <t>初段</t>
    <rPh sb="0" eb="2">
      <t>ショダン</t>
    </rPh>
    <phoneticPr fontId="3"/>
  </si>
  <si>
    <t>上記の者は、</t>
    <phoneticPr fontId="3"/>
  </si>
  <si>
    <t>代表として、標記大会に出場することを認め、参加申し込みいたします。</t>
    <phoneticPr fontId="3"/>
  </si>
  <si>
    <t>年</t>
    <rPh sb="0" eb="1">
      <t>ネン</t>
    </rPh>
    <phoneticPr fontId="3"/>
  </si>
  <si>
    <t>月</t>
    <rPh sb="0" eb="1">
      <t>ツキ</t>
    </rPh>
    <phoneticPr fontId="3"/>
  </si>
  <si>
    <t>日</t>
    <rPh sb="0" eb="1">
      <t>ニチ</t>
    </rPh>
    <phoneticPr fontId="3"/>
  </si>
  <si>
    <t>高等学校体育連盟少林寺拳法専門部 委員長</t>
    <rPh sb="0" eb="2">
      <t>コウトウ</t>
    </rPh>
    <rPh sb="2" eb="4">
      <t>ガッコウ</t>
    </rPh>
    <rPh sb="4" eb="6">
      <t>タイイク</t>
    </rPh>
    <rPh sb="6" eb="8">
      <t>レンメイ</t>
    </rPh>
    <rPh sb="8" eb="13">
      <t>ケンポウ</t>
    </rPh>
    <rPh sb="13" eb="16">
      <t>センモンブ</t>
    </rPh>
    <rPh sb="17" eb="20">
      <t>イインチョウ</t>
    </rPh>
    <phoneticPr fontId="3"/>
  </si>
  <si>
    <t>印</t>
    <rPh sb="0" eb="1">
      <t>イン</t>
    </rPh>
    <phoneticPr fontId="3"/>
  </si>
  <si>
    <t>納入する参加料</t>
    <rPh sb="0" eb="2">
      <t>ノウニュウ</t>
    </rPh>
    <rPh sb="4" eb="7">
      <t>サンカリョウ</t>
    </rPh>
    <phoneticPr fontId="3"/>
  </si>
  <si>
    <t>組演武</t>
    <rPh sb="0" eb="1">
      <t>クミ</t>
    </rPh>
    <rPh sb="1" eb="3">
      <t>エンブ</t>
    </rPh>
    <phoneticPr fontId="3"/>
  </si>
  <si>
    <t>参加料合計</t>
    <rPh sb="0" eb="3">
      <t>サンカリョウ</t>
    </rPh>
    <rPh sb="3" eb="5">
      <t>ゴウケイ</t>
    </rPh>
    <phoneticPr fontId="3"/>
  </si>
  <si>
    <t>男子</t>
    <rPh sb="0" eb="2">
      <t>ダンシ</t>
    </rPh>
    <phoneticPr fontId="3"/>
  </si>
  <si>
    <t>組</t>
    <rPh sb="0" eb="1">
      <t>クミ</t>
    </rPh>
    <phoneticPr fontId="3"/>
  </si>
  <si>
    <t>チーム</t>
    <phoneticPr fontId="3"/>
  </si>
  <si>
    <t>女子</t>
    <rPh sb="0" eb="2">
      <t>ジョシ</t>
    </rPh>
    <phoneticPr fontId="3"/>
  </si>
  <si>
    <t>○</t>
    <phoneticPr fontId="3"/>
  </si>
  <si>
    <t>×</t>
    <phoneticPr fontId="3"/>
  </si>
  <si>
    <t>高等学校少林寺拳法連盟　理事長</t>
    <rPh sb="0" eb="2">
      <t>コウトウ</t>
    </rPh>
    <rPh sb="2" eb="4">
      <t>ガッコウ</t>
    </rPh>
    <rPh sb="4" eb="9">
      <t>ケンポウ</t>
    </rPh>
    <rPh sb="9" eb="11">
      <t>レンメイ</t>
    </rPh>
    <rPh sb="12" eb="15">
      <t>リジチョウ</t>
    </rPh>
    <phoneticPr fontId="3"/>
  </si>
  <si>
    <t>１級</t>
    <rPh sb="1" eb="2">
      <t>キュウ</t>
    </rPh>
    <phoneticPr fontId="3"/>
  </si>
  <si>
    <t>３級</t>
    <rPh sb="1" eb="2">
      <t>キュウ</t>
    </rPh>
    <phoneticPr fontId="3"/>
  </si>
  <si>
    <t>５級</t>
    <rPh sb="1" eb="2">
      <t>キュウ</t>
    </rPh>
    <phoneticPr fontId="3"/>
  </si>
  <si>
    <t>６級</t>
    <rPh sb="1" eb="2">
      <t>キュウ</t>
    </rPh>
    <phoneticPr fontId="3"/>
  </si>
  <si>
    <t>自由組演武</t>
    <rPh sb="0" eb="2">
      <t>ジユウ</t>
    </rPh>
    <rPh sb="2" eb="3">
      <t>クミ</t>
    </rPh>
    <rPh sb="3" eb="4">
      <t>エン</t>
    </rPh>
    <rPh sb="4" eb="5">
      <t>ブ</t>
    </rPh>
    <phoneticPr fontId="3"/>
  </si>
  <si>
    <t>規定組演武</t>
    <rPh sb="0" eb="2">
      <t>キテイ</t>
    </rPh>
    <rPh sb="2" eb="3">
      <t>クミ</t>
    </rPh>
    <rPh sb="3" eb="4">
      <t>エン</t>
    </rPh>
    <rPh sb="4" eb="5">
      <t>ブ</t>
    </rPh>
    <phoneticPr fontId="3"/>
  </si>
  <si>
    <t>３位</t>
    <rPh sb="1" eb="2">
      <t>イ</t>
    </rPh>
    <phoneticPr fontId="3"/>
  </si>
  <si>
    <t>４位</t>
    <rPh sb="1" eb="2">
      <t>イ</t>
    </rPh>
    <phoneticPr fontId="3"/>
  </si>
  <si>
    <t>自由単独演武</t>
    <rPh sb="0" eb="2">
      <t>ジユウ</t>
    </rPh>
    <rPh sb="2" eb="4">
      <t>タンドク</t>
    </rPh>
    <rPh sb="4" eb="6">
      <t>エンブ</t>
    </rPh>
    <phoneticPr fontId="3"/>
  </si>
  <si>
    <t>規定単独演武</t>
    <rPh sb="0" eb="2">
      <t>キテイ</t>
    </rPh>
    <rPh sb="2" eb="4">
      <t>タンドク</t>
    </rPh>
    <rPh sb="4" eb="6">
      <t>エンブ</t>
    </rPh>
    <phoneticPr fontId="3"/>
  </si>
  <si>
    <t>役職</t>
    <rPh sb="0" eb="2">
      <t>ヤクショク</t>
    </rPh>
    <phoneticPr fontId="3"/>
  </si>
  <si>
    <t>代表者名</t>
    <rPh sb="0" eb="3">
      <t>ダイヒョウシャ</t>
    </rPh>
    <rPh sb="3" eb="4">
      <t>メイ</t>
    </rPh>
    <phoneticPr fontId="3"/>
  </si>
  <si>
    <t>番号</t>
    <rPh sb="0" eb="2">
      <t>バンゴウ</t>
    </rPh>
    <phoneticPr fontId="3"/>
  </si>
  <si>
    <t>ゼッケン送付先</t>
    <rPh sb="4" eb="7">
      <t>ソウフサキ</t>
    </rPh>
    <phoneticPr fontId="3"/>
  </si>
  <si>
    <t>合計金額</t>
    <rPh sb="0" eb="2">
      <t>ゴウケイ</t>
    </rPh>
    <rPh sb="2" eb="4">
      <t>キンガク</t>
    </rPh>
    <phoneticPr fontId="3"/>
  </si>
  <si>
    <t>住所
（例）
熊本県菊池郡大津町大津１３４０</t>
    <rPh sb="0" eb="2">
      <t>ジュウショ</t>
    </rPh>
    <rPh sb="4" eb="5">
      <t>レイ</t>
    </rPh>
    <rPh sb="7" eb="10">
      <t>クマモトケン</t>
    </rPh>
    <rPh sb="10" eb="13">
      <t>キクチグン</t>
    </rPh>
    <rPh sb="13" eb="16">
      <t>オオヅマチ</t>
    </rPh>
    <rPh sb="16" eb="18">
      <t>オオツ</t>
    </rPh>
    <phoneticPr fontId="3"/>
  </si>
  <si>
    <t>担当者
（例）
出口　利博</t>
    <rPh sb="0" eb="3">
      <t>タントウシャ</t>
    </rPh>
    <rPh sb="5" eb="6">
      <t>レイ</t>
    </rPh>
    <rPh sb="8" eb="10">
      <t>デグチ</t>
    </rPh>
    <rPh sb="11" eb="13">
      <t>トシヒロ</t>
    </rPh>
    <phoneticPr fontId="3"/>
  </si>
  <si>
    <t>電話番号
（例）
096-293-2751</t>
    <rPh sb="0" eb="2">
      <t>デンワ</t>
    </rPh>
    <rPh sb="2" eb="4">
      <t>バンゴウ</t>
    </rPh>
    <rPh sb="6" eb="7">
      <t>レイ</t>
    </rPh>
    <phoneticPr fontId="3"/>
  </si>
  <si>
    <t>令和</t>
    <rPh sb="0" eb="2">
      <t>レイワ</t>
    </rPh>
    <phoneticPr fontId="3"/>
  </si>
  <si>
    <t>のべ参加人数</t>
    <rPh sb="2" eb="4">
      <t>サンカ</t>
    </rPh>
    <rPh sb="4" eb="6">
      <t>ニンズウ</t>
    </rPh>
    <phoneticPr fontId="2"/>
  </si>
  <si>
    <t>重複出場者数</t>
    <rPh sb="0" eb="2">
      <t>チョウフク</t>
    </rPh>
    <rPh sb="2" eb="4">
      <t>シュツジョウ</t>
    </rPh>
    <rPh sb="4" eb="5">
      <t>シャ</t>
    </rPh>
    <rPh sb="5" eb="6">
      <t>スウ</t>
    </rPh>
    <phoneticPr fontId="2"/>
  </si>
  <si>
    <t>円</t>
    <rPh sb="0" eb="1">
      <t>エン</t>
    </rPh>
    <phoneticPr fontId="2"/>
  </si>
  <si>
    <t>男子</t>
    <rPh sb="0" eb="2">
      <t>ダンシ</t>
    </rPh>
    <phoneticPr fontId="2"/>
  </si>
  <si>
    <t>女子</t>
    <rPh sb="0" eb="2">
      <t>ジョシ</t>
    </rPh>
    <phoneticPr fontId="2"/>
  </si>
  <si>
    <t>〒
（例）
869-1233</t>
    <rPh sb="3" eb="4">
      <t>レイ</t>
    </rPh>
    <phoneticPr fontId="3"/>
  </si>
  <si>
    <t>第11回九州高等学校少林寺拳法選抜大会
代表者報告書</t>
    <rPh sb="0" eb="1">
      <t>ダイ</t>
    </rPh>
    <rPh sb="3" eb="4">
      <t>カイ</t>
    </rPh>
    <rPh sb="4" eb="6">
      <t>キュウシュウ</t>
    </rPh>
    <rPh sb="6" eb="10">
      <t>コウトウガッコウ</t>
    </rPh>
    <rPh sb="10" eb="13">
      <t>ショウリンジ</t>
    </rPh>
    <rPh sb="13" eb="15">
      <t>ケンポウ</t>
    </rPh>
    <rPh sb="15" eb="17">
      <t>センバツ</t>
    </rPh>
    <rPh sb="17" eb="19">
      <t>タイカイ</t>
    </rPh>
    <rPh sb="18" eb="19">
      <t>クダイ</t>
    </rPh>
    <rPh sb="20" eb="23">
      <t>ダイヒョウシャ</t>
    </rPh>
    <rPh sb="23" eb="26">
      <t>ホウコクショ</t>
    </rPh>
    <phoneticPr fontId="3"/>
  </si>
  <si>
    <t>合計</t>
    <rPh sb="0" eb="2">
      <t>ゴウケイ</t>
    </rPh>
    <phoneticPr fontId="2"/>
  </si>
  <si>
    <t>･</t>
    <phoneticPr fontId="2"/>
  </si>
  <si>
    <t>第１１回九州高等学校少林寺拳法選抜大会会長殿</t>
    <rPh sb="0" eb="1">
      <t>ダイ</t>
    </rPh>
    <rPh sb="3" eb="4">
      <t>カイ</t>
    </rPh>
    <rPh sb="4" eb="6">
      <t>キュウシュウ</t>
    </rPh>
    <rPh sb="6" eb="8">
      <t>コウトウ</t>
    </rPh>
    <rPh sb="8" eb="10">
      <t>ガッコウ</t>
    </rPh>
    <rPh sb="10" eb="13">
      <t>ショウリンジ</t>
    </rPh>
    <rPh sb="13" eb="15">
      <t>ケンポウ</t>
    </rPh>
    <rPh sb="15" eb="17">
      <t>センバツ</t>
    </rPh>
    <rPh sb="17" eb="19">
      <t>タイカイ</t>
    </rPh>
    <rPh sb="19" eb="20">
      <t>カイ</t>
    </rPh>
    <rPh sb="20" eb="21">
      <t>チョウ</t>
    </rPh>
    <rPh sb="21" eb="22">
      <t>トノ</t>
    </rPh>
    <phoneticPr fontId="3"/>
  </si>
  <si>
    <t>からの出場数合計</t>
    <rPh sb="3" eb="5">
      <t>シュツジョウ</t>
    </rPh>
    <rPh sb="5" eb="6">
      <t>スウ</t>
    </rPh>
    <rPh sb="6" eb="8">
      <t>ゴウケイ</t>
    </rPh>
    <phoneticPr fontId="3"/>
  </si>
  <si>
    <t>計</t>
    <rPh sb="0" eb="1">
      <t>ケイ</t>
    </rPh>
    <phoneticPr fontId="3"/>
  </si>
  <si>
    <t>計</t>
    <rPh sb="0" eb="1">
      <t>ケイ</t>
    </rPh>
    <phoneticPr fontId="2"/>
  </si>
  <si>
    <t>引率
者数</t>
    <rPh sb="0" eb="2">
      <t>インソツ</t>
    </rPh>
    <rPh sb="3" eb="4">
      <t>シャ</t>
    </rPh>
    <rPh sb="4" eb="5">
      <t>スウ</t>
    </rPh>
    <phoneticPr fontId="3"/>
  </si>
  <si>
    <t>実参加人数</t>
    <rPh sb="0" eb="5">
      <t>ジツサンカニンズウ</t>
    </rPh>
    <phoneticPr fontId="3"/>
  </si>
  <si>
    <t>実参加人数</t>
    <rPh sb="0" eb="1">
      <t>ジツ</t>
    </rPh>
    <rPh sb="1" eb="3">
      <t>サンカ</t>
    </rPh>
    <rPh sb="3" eb="5">
      <t>ニンズウ</t>
    </rPh>
    <phoneticPr fontId="3"/>
  </si>
  <si>
    <t>自由組演武
（組数）</t>
    <rPh sb="0" eb="2">
      <t>ジユウ</t>
    </rPh>
    <rPh sb="2" eb="3">
      <t>クミ</t>
    </rPh>
    <rPh sb="3" eb="5">
      <t>エンブ</t>
    </rPh>
    <rPh sb="7" eb="9">
      <t>クミスウ</t>
    </rPh>
    <phoneticPr fontId="3"/>
  </si>
  <si>
    <t>規定組演武
（組数）</t>
    <rPh sb="0" eb="2">
      <t>キテイ</t>
    </rPh>
    <rPh sb="2" eb="3">
      <t>クミ</t>
    </rPh>
    <rPh sb="3" eb="5">
      <t>エンブ</t>
    </rPh>
    <rPh sb="7" eb="9">
      <t>クミスウ</t>
    </rPh>
    <phoneticPr fontId="3"/>
  </si>
  <si>
    <t>自由単独演武
（人数）</t>
    <rPh sb="0" eb="2">
      <t>ジユウ</t>
    </rPh>
    <rPh sb="2" eb="4">
      <t>タンドク</t>
    </rPh>
    <rPh sb="4" eb="6">
      <t>エンブ</t>
    </rPh>
    <rPh sb="8" eb="9">
      <t>ヒト</t>
    </rPh>
    <phoneticPr fontId="3"/>
  </si>
  <si>
    <t>規定単独演武
（人数）</t>
    <rPh sb="0" eb="2">
      <t>キテイ</t>
    </rPh>
    <rPh sb="2" eb="4">
      <t>タンドク</t>
    </rPh>
    <rPh sb="4" eb="6">
      <t>エンブ</t>
    </rPh>
    <rPh sb="8" eb="10">
      <t>ニンズウ</t>
    </rPh>
    <phoneticPr fontId="3"/>
  </si>
  <si>
    <t>からの出場数合計（確認表）</t>
    <rPh sb="3" eb="5">
      <t>シュツジョウ</t>
    </rPh>
    <rPh sb="5" eb="6">
      <t>スウ</t>
    </rPh>
    <rPh sb="6" eb="8">
      <t>ゴウケイ</t>
    </rPh>
    <rPh sb="9" eb="11">
      <t>カクニン</t>
    </rPh>
    <rPh sb="11" eb="12">
      <t>ヒョウ</t>
    </rPh>
    <phoneticPr fontId="3"/>
  </si>
  <si>
    <t>納入する参加料（確認表）</t>
    <rPh sb="0" eb="2">
      <t>ノウニュウ</t>
    </rPh>
    <rPh sb="4" eb="7">
      <t>サンカリョウ</t>
    </rPh>
    <rPh sb="8" eb="11">
      <t>カクニンヒョウ</t>
    </rPh>
    <phoneticPr fontId="3"/>
  </si>
  <si>
    <t>男子</t>
    <rPh sb="0" eb="2">
      <t>ダンシ</t>
    </rPh>
    <phoneticPr fontId="2"/>
  </si>
  <si>
    <t>女子</t>
    <rPh sb="0" eb="2">
      <t>ジョシ</t>
    </rPh>
    <phoneticPr fontId="2"/>
  </si>
  <si>
    <t>自由組演武</t>
    <rPh sb="0" eb="2">
      <t>ジユウ</t>
    </rPh>
    <rPh sb="2" eb="5">
      <t>クミエンブ</t>
    </rPh>
    <phoneticPr fontId="2"/>
  </si>
  <si>
    <t>規定組演武</t>
    <rPh sb="0" eb="5">
      <t>キテイクミエンブ</t>
    </rPh>
    <phoneticPr fontId="2"/>
  </si>
  <si>
    <t>自由単独演武</t>
    <rPh sb="0" eb="6">
      <t>ジユウタンドクエンブ</t>
    </rPh>
    <phoneticPr fontId="2"/>
  </si>
  <si>
    <t>規定単独演武</t>
    <rPh sb="0" eb="6">
      <t>キテイタンドクエンブ</t>
    </rPh>
    <phoneticPr fontId="2"/>
  </si>
  <si>
    <t>団体演武</t>
    <rPh sb="0" eb="4">
      <t>ダンタイエンブ</t>
    </rPh>
    <phoneticPr fontId="2"/>
  </si>
  <si>
    <t>性別</t>
    <rPh sb="0" eb="2">
      <t>セイベツ</t>
    </rPh>
    <phoneticPr fontId="2"/>
  </si>
  <si>
    <t>性NO</t>
    <rPh sb="0" eb="1">
      <t>セイ</t>
    </rPh>
    <phoneticPr fontId="2"/>
  </si>
  <si>
    <t>種目NO</t>
    <rPh sb="0" eb="2">
      <t>しゅもく</t>
    </rPh>
    <phoneticPr fontId="20" type="Hiragana"/>
  </si>
  <si>
    <t>ｺｰﾄ</t>
  </si>
  <si>
    <t>ｺｰﾄNO</t>
  </si>
  <si>
    <t>演武NO</t>
    <rPh sb="0" eb="2">
      <t>エンブ</t>
    </rPh>
    <phoneticPr fontId="2"/>
  </si>
  <si>
    <t>組NO</t>
    <rPh sb="0" eb="1">
      <t>くみ</t>
    </rPh>
    <phoneticPr fontId="20" type="Hiragana"/>
  </si>
  <si>
    <t>県</t>
    <rPh sb="0" eb="1">
      <t>ケン</t>
    </rPh>
    <phoneticPr fontId="2"/>
  </si>
  <si>
    <t>県NO</t>
    <rPh sb="0" eb="1">
      <t>けん</t>
    </rPh>
    <phoneticPr fontId="20" type="Hiragana"/>
  </si>
  <si>
    <t>正式学校名</t>
    <rPh sb="0" eb="2">
      <t>セイシキ</t>
    </rPh>
    <rPh sb="2" eb="5">
      <t>ガッコウメイ</t>
    </rPh>
    <phoneticPr fontId="2"/>
  </si>
  <si>
    <t>学校NO</t>
    <rPh sb="0" eb="2">
      <t>がっこう</t>
    </rPh>
    <phoneticPr fontId="20" type="Hiragana"/>
  </si>
  <si>
    <t>氏名</t>
    <rPh sb="0" eb="2">
      <t>シメイ</t>
    </rPh>
    <phoneticPr fontId="2"/>
  </si>
  <si>
    <t>ふりがな</t>
  </si>
  <si>
    <t>県1位</t>
    <rPh sb="0" eb="1">
      <t>ケン</t>
    </rPh>
    <rPh sb="2" eb="3">
      <t>イ</t>
    </rPh>
    <phoneticPr fontId="2"/>
  </si>
  <si>
    <t>県順位</t>
    <rPh sb="0" eb="3">
      <t>ケンジュンイ</t>
    </rPh>
    <phoneticPr fontId="2"/>
  </si>
  <si>
    <t>自由組演武</t>
    <rPh sb="0" eb="5">
      <t>ジユウクミエンブ</t>
    </rPh>
    <phoneticPr fontId="2"/>
  </si>
  <si>
    <t>規定単独演武</t>
    <rPh sb="0" eb="2">
      <t>キテイ</t>
    </rPh>
    <rPh sb="2" eb="4">
      <t>タンドク</t>
    </rPh>
    <rPh sb="4" eb="6">
      <t>エンブ</t>
    </rPh>
    <phoneticPr fontId="2"/>
  </si>
  <si>
    <t>福岡</t>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</si>
  <si>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</si>
  <si>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</si>
  <si>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</si>
  <si>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</si>
  <si>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</si>
  <si>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</si>
  <si>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</si>
  <si>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高等学校体育連盟少林寺拳法専門部委員長</t>
    <rPh sb="0" eb="2">
      <t>コウトウ</t>
    </rPh>
    <rPh sb="2" eb="4">
      <t>ガッコウ</t>
    </rPh>
    <rPh sb="4" eb="6">
      <t>タイイク</t>
    </rPh>
    <rPh sb="6" eb="8">
      <t>レンメイ</t>
    </rPh>
    <rPh sb="8" eb="13">
      <t>ケンポウ</t>
    </rPh>
    <rPh sb="13" eb="16">
      <t>センモンブ</t>
    </rPh>
    <rPh sb="16" eb="19">
      <t>イインチョウ</t>
    </rPh>
    <phoneticPr fontId="3"/>
  </si>
  <si>
    <t>高等学校少林寺拳法連盟理事長</t>
    <rPh sb="0" eb="2">
      <t>コウトウ</t>
    </rPh>
    <rPh sb="2" eb="4">
      <t>ガッコウ</t>
    </rPh>
    <rPh sb="4" eb="9">
      <t>ケンポウ</t>
    </rPh>
    <rPh sb="9" eb="11">
      <t>レンメイ</t>
    </rPh>
    <rPh sb="11" eb="14">
      <t>リジチョウ</t>
    </rPh>
    <phoneticPr fontId="3"/>
  </si>
  <si>
    <t>姓（ふりがな）</t>
    <rPh sb="0" eb="1">
      <t>セイ</t>
    </rPh>
    <phoneticPr fontId="3"/>
  </si>
  <si>
    <t>名（ふりがな）</t>
    <rPh sb="0" eb="1">
      <t>メイ</t>
    </rPh>
    <phoneticPr fontId="3"/>
  </si>
  <si>
    <t>姓（ふりがな）</t>
    <phoneticPr fontId="3"/>
  </si>
  <si>
    <t>名（ふりがな）</t>
    <phoneticPr fontId="3"/>
  </si>
  <si>
    <t>１位</t>
  </si>
  <si>
    <t>２位</t>
  </si>
  <si>
    <t>３位</t>
  </si>
  <si>
    <t>４位</t>
  </si>
  <si>
    <t>選手ID</t>
    <rPh sb="0" eb="2">
      <t>せんしゅ</t>
    </rPh>
    <phoneticPr fontId="19" type="Hiragana"/>
  </si>
  <si>
    <t>短縮学校名</t>
    <rPh sb="0" eb="2">
      <t>タンシュク</t>
    </rPh>
    <rPh sb="2" eb="4">
      <t>ガッコウ</t>
    </rPh>
    <rPh sb="4" eb="5">
      <t>メイ</t>
    </rPh>
    <phoneticPr fontId="3"/>
  </si>
  <si>
    <t>生徒NO</t>
    <rPh sb="0" eb="2">
      <t>せいと</t>
    </rPh>
    <phoneticPr fontId="2" type="Hiragana"/>
  </si>
  <si>
    <t>県順位</t>
    <rPh sb="0" eb="1">
      <t>ケン</t>
    </rPh>
    <rPh sb="1" eb="3">
      <t>ジュンイ</t>
    </rPh>
    <phoneticPr fontId="3"/>
  </si>
  <si>
    <t>e-mail</t>
    <phoneticPr fontId="2" type="Hiragana"/>
  </si>
  <si>
    <t>郵便番号</t>
    <rPh sb="0" eb="4">
      <t>ユウビンバンゴウ</t>
    </rPh>
    <phoneticPr fontId="2"/>
  </si>
  <si>
    <t>所在地</t>
    <rPh sb="0" eb="3">
      <t>しょざいち</t>
    </rPh>
    <phoneticPr fontId="2" type="Hiragana"/>
  </si>
  <si>
    <t>電話番号</t>
    <rPh sb="0" eb="4">
      <t>でんわばんごう</t>
    </rPh>
    <phoneticPr fontId="2" type="Hiragana"/>
  </si>
  <si>
    <t>携帯電話番号</t>
    <rPh sb="0" eb="6">
      <t>けいたいでんわばんごう</t>
    </rPh>
    <phoneticPr fontId="2" type="Hiragana"/>
  </si>
  <si>
    <t>メールアドレス</t>
    <phoneticPr fontId="2" type="Hiragana"/>
  </si>
  <si>
    <t>連絡先</t>
    <rPh sb="0" eb="3">
      <t>レンラクサキ</t>
    </rPh>
    <phoneticPr fontId="2"/>
  </si>
  <si>
    <t>ふりがな</t>
    <phoneticPr fontId="2"/>
  </si>
  <si>
    <t>組数</t>
    <rPh sb="0" eb="2">
      <t>くみすう</t>
    </rPh>
    <phoneticPr fontId="2" type="Hiragana"/>
  </si>
  <si>
    <t>実参加人数（男子）</t>
    <rPh sb="0" eb="1">
      <t>ジツ</t>
    </rPh>
    <rPh sb="1" eb="3">
      <t>サンカ</t>
    </rPh>
    <rPh sb="3" eb="5">
      <t>ニンズウ</t>
    </rPh>
    <rPh sb="6" eb="8">
      <t>ダンシ</t>
    </rPh>
    <phoneticPr fontId="2"/>
  </si>
  <si>
    <t>実参加人数（女子）</t>
    <rPh sb="0" eb="1">
      <t>ジツ</t>
    </rPh>
    <rPh sb="1" eb="3">
      <t>サンカ</t>
    </rPh>
    <rPh sb="3" eb="5">
      <t>ニンズウ</t>
    </rPh>
    <rPh sb="6" eb="8">
      <t>ジョシ</t>
    </rPh>
    <phoneticPr fontId="2"/>
  </si>
  <si>
    <t>団体演武
（組数）</t>
    <rPh sb="0" eb="2">
      <t>ダンタイ</t>
    </rPh>
    <rPh sb="2" eb="4">
      <t>エンブ</t>
    </rPh>
    <rPh sb="6" eb="8">
      <t>クミスウ</t>
    </rPh>
    <phoneticPr fontId="3"/>
  </si>
  <si>
    <t>短縮学校名
（例）大津</t>
    <rPh sb="0" eb="2">
      <t>タンシュク</t>
    </rPh>
    <rPh sb="2" eb="4">
      <t>ガッコウ</t>
    </rPh>
    <rPh sb="4" eb="5">
      <t>メイ</t>
    </rPh>
    <rPh sb="8" eb="9">
      <t>レイ</t>
    </rPh>
    <rPh sb="10" eb="12">
      <t>オオヅ</t>
    </rPh>
    <phoneticPr fontId="13"/>
  </si>
  <si>
    <t>正式学校名
（例）熊本県立大津高等学校</t>
    <rPh sb="0" eb="2">
      <t>セイシキ</t>
    </rPh>
    <rPh sb="2" eb="4">
      <t>ガッコウ</t>
    </rPh>
    <rPh sb="4" eb="5">
      <t>メイ</t>
    </rPh>
    <rPh sb="8" eb="9">
      <t>レイ</t>
    </rPh>
    <rPh sb="10" eb="14">
      <t>クマモトケンリツ</t>
    </rPh>
    <rPh sb="14" eb="20">
      <t>オオヅコウトウガッコウ</t>
    </rPh>
    <phoneticPr fontId="14"/>
  </si>
  <si>
    <t>短縮学校名の
ふりがな
（例）おおづ</t>
    <rPh sb="0" eb="2">
      <t>タンシュク</t>
    </rPh>
    <rPh sb="2" eb="4">
      <t>ガッコウ</t>
    </rPh>
    <rPh sb="4" eb="5">
      <t>メイ</t>
    </rPh>
    <rPh sb="14" eb="15">
      <t>レイ</t>
    </rPh>
    <phoneticPr fontId="14"/>
  </si>
  <si>
    <t>ふりがな</t>
    <phoneticPr fontId="3"/>
  </si>
  <si>
    <t>代表者
氏　名</t>
    <rPh sb="0" eb="3">
      <t>ダイヒョウシャ</t>
    </rPh>
    <rPh sb="4" eb="5">
      <t>シ</t>
    </rPh>
    <rPh sb="6" eb="7">
      <t>ナ</t>
    </rPh>
    <phoneticPr fontId="3"/>
  </si>
  <si>
    <t>第11回九州高等学校少林寺拳法選抜大会　代表者報告書 総括表</t>
    <rPh sb="0" eb="1">
      <t>だい</t>
    </rPh>
    <rPh sb="3" eb="4">
      <t>かい</t>
    </rPh>
    <rPh sb="4" eb="10">
      <t>きゅうしゅうこうとうがっこう</t>
    </rPh>
    <rPh sb="10" eb="15">
      <t>しょうりんじけんぽう</t>
    </rPh>
    <rPh sb="15" eb="19">
      <t>せんばつたいかい</t>
    </rPh>
    <rPh sb="20" eb="23">
      <t>だいひょうしゃ</t>
    </rPh>
    <rPh sb="23" eb="26">
      <t>ほうこくしょ</t>
    </rPh>
    <rPh sb="27" eb="30">
      <t>そうかつひょう</t>
    </rPh>
    <phoneticPr fontId="2" type="Hiragana"/>
  </si>
  <si>
    <t>エントリー上限数</t>
    <rPh sb="5" eb="8">
      <t>じょうげんすう</t>
    </rPh>
    <phoneticPr fontId="2" type="Hiragana"/>
  </si>
  <si>
    <t>自由組演武</t>
    <rPh sb="0" eb="2">
      <t>ジユウ</t>
    </rPh>
    <rPh sb="2" eb="3">
      <t>クミ</t>
    </rPh>
    <rPh sb="3" eb="5">
      <t>エンブ</t>
    </rPh>
    <phoneticPr fontId="3"/>
  </si>
  <si>
    <t>規定組演武</t>
    <rPh sb="0" eb="2">
      <t>キテイ</t>
    </rPh>
    <rPh sb="2" eb="3">
      <t>クミ</t>
    </rPh>
    <rPh sb="3" eb="5">
      <t>エンブ</t>
    </rPh>
    <phoneticPr fontId="3"/>
  </si>
  <si>
    <t>規定単独演武</t>
    <rPh sb="0" eb="4">
      <t>キテイタンドク</t>
    </rPh>
    <rPh sb="4" eb="6">
      <t>エンブ</t>
    </rPh>
    <phoneticPr fontId="3"/>
  </si>
  <si>
    <t>男</t>
    <rPh sb="0" eb="1">
      <t>だん</t>
    </rPh>
    <phoneticPr fontId="2" type="Hiragana"/>
  </si>
  <si>
    <t>計</t>
    <rPh sb="0" eb="1">
      <t>けい</t>
    </rPh>
    <phoneticPr fontId="2" type="Hiragana"/>
  </si>
  <si>
    <t>女</t>
    <rPh sb="0" eb="1">
      <t>ジョ</t>
    </rPh>
    <phoneticPr fontId="3"/>
  </si>
  <si>
    <t>組</t>
    <rPh sb="0" eb="1">
      <t>くみ</t>
    </rPh>
    <phoneticPr fontId="2" type="Hiragana"/>
  </si>
  <si>
    <t>登録</t>
    <rPh sb="0" eb="2">
      <t>とうろく</t>
    </rPh>
    <phoneticPr fontId="2" type="Hiragana"/>
  </si>
  <si>
    <t>重複</t>
    <rPh sb="0" eb="2">
      <t>ちょうふく</t>
    </rPh>
    <phoneticPr fontId="2" type="Hiragana"/>
  </si>
  <si>
    <t>男組</t>
    <rPh sb="0" eb="1">
      <t>おとこ</t>
    </rPh>
    <rPh sb="1" eb="2">
      <t>くみ</t>
    </rPh>
    <phoneticPr fontId="2" type="Hiragana"/>
  </si>
  <si>
    <t>女組</t>
    <rPh sb="0" eb="1">
      <t>おんな</t>
    </rPh>
    <rPh sb="1" eb="2">
      <t>くみ</t>
    </rPh>
    <phoneticPr fontId="2" type="Hiragana"/>
  </si>
  <si>
    <t>団計</t>
    <rPh sb="0" eb="1">
      <t>だん</t>
    </rPh>
    <rPh sb="1" eb="2">
      <t>けい</t>
    </rPh>
    <phoneticPr fontId="2" type="Hiragana"/>
  </si>
  <si>
    <t>実参加人数</t>
    <rPh sb="0" eb="5">
      <t>じつさんかにんずう</t>
    </rPh>
    <phoneticPr fontId="2" type="Hiragana"/>
  </si>
  <si>
    <t>引率</t>
    <rPh sb="0" eb="2">
      <t>インソツ</t>
    </rPh>
    <phoneticPr fontId="3"/>
  </si>
  <si>
    <t>合計</t>
    <rPh sb="0" eb="2">
      <t>ゴウケイ</t>
    </rPh>
    <phoneticPr fontId="3"/>
  </si>
  <si>
    <t>単独</t>
    <rPh sb="0" eb="2">
      <t>たんどく</t>
    </rPh>
    <phoneticPr fontId="2" type="Hiragana"/>
  </si>
  <si>
    <t>団体</t>
    <rPh sb="0" eb="2">
      <t>だんたい</t>
    </rPh>
    <phoneticPr fontId="2" type="Hiragana"/>
  </si>
  <si>
    <t>登録
人数</t>
    <rPh sb="0" eb="2">
      <t>とうろく</t>
    </rPh>
    <rPh sb="3" eb="5">
      <t>にんずう</t>
    </rPh>
    <phoneticPr fontId="2" type="Hiragana"/>
  </si>
  <si>
    <t>重複
出場</t>
    <rPh sb="0" eb="2">
      <t>ちょうふく</t>
    </rPh>
    <rPh sb="3" eb="5">
      <t>しゅつじょう</t>
    </rPh>
    <phoneticPr fontId="2" type="Hiragana"/>
  </si>
  <si>
    <t>学校番号</t>
    <rPh sb="0" eb="4">
      <t>がっこうばんごう</t>
    </rPh>
    <phoneticPr fontId="2" type="Hiragana"/>
  </si>
  <si>
    <t>学校ふりがな</t>
    <rPh sb="0" eb="2">
      <t>がっこう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</si>
</sst>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quot;県&quot;"/>
    <numFmt numFmtId="178" formatCode="000\-0000"/>
    <numFmt numFmtId="179" formatCode="000\-0000\-0000"/>
  </numFmts>
  <fonts count="41">
    <font>
      <sz val="11"/>
      <color theme="1"/>
      <name val="ＭＳ Ｐゴシック"/>
      <family val="2"/>
      <charset val="128"/>
      <scheme val="minor"/>
    </font>
    <font>
      <b/>
      <sz val="14"/>
      <name val="ＭＳ 明朝"/>
      <family val="1"/>
      <charset val="128"/>
    </font>
    <font>
      <sz val="6"/>
      <name val="ＭＳ Ｐゴシック"/>
      <family val="2"/>
      <charset val="128"/>
      <scheme val="minor"/>
    </font>
    <font>
      <sz val="6"/>
      <name val="ＭＳ Ｐゴシック"/>
      <family val="3"/>
      <charset val="128"/>
    </font>
    <font>
      <b/>
      <sz val="11"/>
      <name val="ＭＳ 明朝"/>
      <family val="1"/>
      <charset val="128"/>
    </font>
    <font>
      <sz val="11"/>
      <name val="ＭＳ 明朝"/>
      <family val="1"/>
      <charset val="128"/>
    </font>
    <font>
      <sz val="8"/>
      <name val="ＭＳ 明朝"/>
      <family val="1"/>
      <charset val="128"/>
    </font>
    <font>
      <sz val="7"/>
      <name val="ＭＳ 明朝"/>
      <family val="1"/>
      <charset val="128"/>
    </font>
    <font>
      <sz val="6"/>
      <name val="ＭＳ 明朝"/>
      <family val="1"/>
      <charset val="128"/>
    </font>
    <font>
      <sz val="10"/>
      <name val="ＭＳ 明朝"/>
      <family val="1"/>
      <charset val="128"/>
    </font>
    <font>
      <sz val="12"/>
      <name val="ＭＳ Ｐ明朝"/>
      <family val="1"/>
      <charset val="128"/>
    </font>
    <font>
      <b/>
      <sz val="9"/>
      <color indexed="81"/>
      <name val="ＭＳ Ｐゴシック"/>
      <family val="3"/>
      <charset val="128"/>
    </font>
    <font>
      <sz val="10"/>
      <color rgb="FF000000"/>
      <name val="ＭＳ ゴシック"/>
      <family val="3"/>
      <charset val="128"/>
    </font>
    <font>
      <sz val="11"/>
      <name val="ＭＳ Ｐゴシック"/>
      <family val="3"/>
      <charset val="128"/>
    </font>
    <font>
      <sz val="6"/>
      <name val="ＭＳ ゴシック"/>
      <family val="3"/>
      <charset val="128"/>
    </font>
    <font>
      <sz val="10"/>
      <color indexed="8"/>
      <name val="ＭＳ Ｐゴシック"/>
      <family val="3"/>
      <charset val="128"/>
    </font>
    <font>
      <sz val="10"/>
      <name val="ＭＳ Ｐゴシック"/>
      <family val="3"/>
      <charset val="128"/>
    </font>
    <font>
      <sz val="11"/>
      <color theme="1"/>
      <name val="ＭＳ Ｐゴシック"/>
      <family val="2"/>
      <charset val="128"/>
      <scheme val="minor"/>
    </font>
    <font>
      <b/>
      <sz val="26"/>
      <name val="ＭＳ ゴシック"/>
      <family val="3"/>
      <charset val="128"/>
    </font>
    <font>
      <sz val="20"/>
      <color theme="1"/>
      <name val="ＭＳ Ｐゴシック"/>
      <family val="2"/>
      <charset val="128"/>
      <scheme val="minor"/>
    </font>
    <font>
      <sz val="10"/>
      <name val="ＭＳ Ｐゴシック"/>
      <family val="2"/>
      <charset val="128"/>
      <scheme val="minor"/>
    </font>
    <font>
      <sz val="9"/>
      <name val="ＭＳ 明朝"/>
      <family val="1"/>
      <charset val="128"/>
    </font>
    <font>
      <sz val="10"/>
      <color indexed="81"/>
      <name val="MS P ゴシック"/>
      <family val="3"/>
      <charset val="128"/>
    </font>
    <font>
      <b/>
      <sz val="10"/>
      <color indexed="81"/>
      <name val="MS P ゴシック"/>
      <family val="3"/>
      <charset val="128"/>
    </font>
    <font>
      <b/>
      <sz val="8"/>
      <color rgb="FF0070C0"/>
      <name val="ＭＳ Ｐゴシック"/>
      <family val="3"/>
      <charset val="128"/>
      <scheme val="minor"/>
    </font>
    <font>
      <b/>
      <sz val="10"/>
      <color indexed="10"/>
      <name val="MS P ゴシック"/>
      <family val="3"/>
      <charset val="128"/>
    </font>
    <font>
      <sz val="10"/>
      <color rgb="FFFF0000"/>
      <name val="ＭＳ Ｐゴシック"/>
      <family val="3"/>
      <charset val="128"/>
    </font>
    <font>
      <sz val="10"/>
      <color indexed="8"/>
      <name val="ＭＳ 明朝"/>
      <family val="1"/>
      <charset val="128"/>
    </font>
    <font>
      <sz val="10"/>
      <color theme="1"/>
      <name val="ＭＳ Ｐゴシック"/>
      <family val="2"/>
      <charset val="128"/>
      <scheme val="minor"/>
    </font>
    <font>
      <sz val="10"/>
      <name val="ＭＳ ゴシック"/>
      <family val="3"/>
      <charset val="128"/>
    </font>
    <font>
      <sz val="10"/>
      <name val="ＭＳ Ｐ明朝"/>
      <family val="1"/>
      <charset val="128"/>
    </font>
    <font>
      <b/>
      <sz val="6"/>
      <color indexed="81"/>
      <name val="MS P ゴシック"/>
      <family val="3"/>
      <charset val="128"/>
    </font>
    <font>
      <sz val="28"/>
      <color theme="1"/>
      <name val="ＭＳ Ｐゴシック"/>
      <family val="2"/>
      <charset val="128"/>
      <scheme val="minor"/>
    </font>
    <font>
      <sz val="14"/>
      <color indexed="8"/>
      <name val="ＭＳ Ｐゴシック"/>
      <family val="3"/>
      <charset val="128"/>
    </font>
    <font>
      <sz val="20"/>
      <color indexed="8"/>
      <name val="ＭＳ Ｐゴシック"/>
      <family val="3"/>
      <charset val="128"/>
    </font>
    <font>
      <sz val="14"/>
      <color rgb="FFFF0000"/>
      <name val="ＭＳ Ｐゴシック"/>
      <family val="3"/>
      <charset val="128"/>
    </font>
    <font>
      <sz val="14"/>
      <color theme="1"/>
      <name val="ＭＳ Ｐゴシック"/>
      <family val="3"/>
      <charset val="128"/>
      <scheme val="minor"/>
    </font>
    <font>
      <sz val="9"/>
      <name val="ＭＳ Ｐゴシック"/>
      <family val="3"/>
      <charset val="128"/>
    </font>
    <font>
      <sz val="8"/>
      <name val="ＭＳ Ｐゴシック"/>
      <family val="3"/>
      <charset val="128"/>
    </font>
    <font>
      <sz val="8"/>
      <color theme="1"/>
      <name val="ＭＳ Ｐゴシック"/>
      <family val="3"/>
      <charset val="128"/>
      <scheme val="minor"/>
    </font>
    <font>
      <sz val="8"/>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theme="9"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style="thin">
        <color indexed="64"/>
      </right>
      <top style="dashed">
        <color indexed="64"/>
      </top>
      <bottom style="thin">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07">
    <xf numFmtId="0" fontId="0" fillId="0" borderId="0" xfId="0">
      <alignment vertical="center"/>
    </xf>
    <xf numFmtId="0" fontId="16" fillId="0" borderId="0" xfId="0" applyFont="1">
      <alignment vertical="center"/>
    </xf>
    <xf numFmtId="0" fontId="10" fillId="0" borderId="0" xfId="0" applyFont="1" applyAlignment="1">
      <alignment horizontal="left" vertical="center" shrinkToFit="1"/>
    </xf>
    <xf numFmtId="0" fontId="9" fillId="0" borderId="0" xfId="0" applyFont="1" applyAlignment="1">
      <alignment vertical="center" shrinkToFit="1"/>
    </xf>
    <xf numFmtId="0" fontId="4" fillId="0" borderId="0" xfId="0" applyFont="1">
      <alignment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17" xfId="0" applyFont="1" applyBorder="1" applyAlignment="1">
      <alignment horizontal="center" vertical="center" shrinkToFit="1"/>
    </xf>
    <xf numFmtId="0" fontId="5" fillId="0" borderId="0" xfId="0" applyFont="1" applyAlignment="1">
      <alignment horizontal="left" vertical="center" shrinkToFit="1"/>
    </xf>
    <xf numFmtId="0" fontId="9" fillId="0" borderId="0" xfId="0" applyFont="1" applyAlignment="1">
      <alignment horizontal="center" vertical="center" shrinkToFit="1"/>
    </xf>
    <xf numFmtId="0" fontId="9" fillId="0" borderId="0" xfId="0" applyFont="1" applyAlignment="1">
      <alignment horizontal="left" vertical="center" shrinkToFit="1"/>
    </xf>
    <xf numFmtId="0" fontId="5" fillId="0" borderId="0" xfId="0" applyFont="1" applyAlignment="1">
      <alignment vertical="center" shrinkToFit="1"/>
    </xf>
    <xf numFmtId="0" fontId="9" fillId="0" borderId="9" xfId="0" applyFont="1" applyBorder="1" applyAlignment="1">
      <alignment vertical="center" shrinkToFit="1"/>
    </xf>
    <xf numFmtId="0" fontId="9" fillId="0" borderId="0" xfId="0" applyFo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horizontal="left" vertical="center" shrinkToFit="1"/>
    </xf>
    <xf numFmtId="49" fontId="9" fillId="0" borderId="0" xfId="0" applyNumberFormat="1" applyFont="1" applyAlignment="1">
      <alignment horizontal="center" vertical="center"/>
    </xf>
    <xf numFmtId="0" fontId="10" fillId="0" borderId="0" xfId="0" applyFont="1">
      <alignment vertical="center"/>
    </xf>
    <xf numFmtId="0" fontId="24" fillId="0" borderId="1" xfId="0" applyFont="1" applyBorder="1" applyAlignment="1">
      <alignment horizontal="center" vertical="center" shrinkToFit="1"/>
    </xf>
    <xf numFmtId="0" fontId="15" fillId="0" borderId="0" xfId="0" applyFont="1">
      <alignment vertical="center"/>
    </xf>
    <xf numFmtId="0" fontId="15" fillId="0" borderId="0" xfId="0" applyFont="1" applyAlignment="1">
      <alignment vertical="center" shrinkToFit="1"/>
    </xf>
    <xf numFmtId="0" fontId="15" fillId="0" borderId="0" xfId="0" applyFont="1" applyAlignment="1">
      <alignment horizontal="center" vertical="center"/>
    </xf>
    <xf numFmtId="0" fontId="26" fillId="0" borderId="0" xfId="0" applyFont="1">
      <alignment vertical="center"/>
    </xf>
    <xf numFmtId="0" fontId="29"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5" fontId="28" fillId="0" borderId="0" xfId="0" applyNumberFormat="1" applyFont="1">
      <alignment vertical="center"/>
    </xf>
    <xf numFmtId="0" fontId="28" fillId="0" borderId="0" xfId="0" applyFont="1" applyAlignment="1">
      <alignment vertical="center" shrinkToFit="1"/>
    </xf>
    <xf numFmtId="0" fontId="30" fillId="0" borderId="0" xfId="0" applyFont="1" applyAlignment="1">
      <alignment horizontal="left" vertical="center"/>
    </xf>
    <xf numFmtId="0" fontId="30" fillId="0" borderId="0" xfId="0" applyFont="1" applyAlignment="1">
      <alignment horizontal="left" vertical="center" shrinkToFit="1"/>
    </xf>
    <xf numFmtId="0" fontId="28" fillId="0" borderId="1" xfId="0" applyFont="1" applyBorder="1" applyAlignment="1" applyProtection="1">
      <alignment horizontal="left" vertical="center"/>
      <protection locked="0"/>
    </xf>
    <xf numFmtId="49" fontId="28" fillId="0" borderId="1" xfId="0" applyNumberFormat="1" applyFont="1" applyBorder="1" applyAlignment="1" applyProtection="1">
      <alignment horizontal="center" vertical="center"/>
      <protection locked="0"/>
    </xf>
    <xf numFmtId="0" fontId="28" fillId="0" borderId="0" xfId="0" applyFont="1" applyAlignment="1">
      <alignment horizontal="right" vertical="center"/>
    </xf>
    <xf numFmtId="0" fontId="28" fillId="0" borderId="1" xfId="0" applyFont="1" applyBorder="1">
      <alignment vertical="center"/>
    </xf>
    <xf numFmtId="178" fontId="6" fillId="0" borderId="3" xfId="0" applyNumberFormat="1" applyFont="1" applyBorder="1" applyAlignment="1">
      <alignment vertical="center" shrinkToFit="1"/>
    </xf>
    <xf numFmtId="49" fontId="6" fillId="0" borderId="3" xfId="0" applyNumberFormat="1" applyFont="1" applyBorder="1" applyAlignment="1">
      <alignment vertical="center" shrinkToFit="1"/>
    </xf>
    <xf numFmtId="0" fontId="16"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16" fillId="4" borderId="1" xfId="0" applyFont="1" applyFill="1" applyBorder="1" applyAlignment="1">
      <alignment horizontal="center" vertical="center" shrinkToFit="1"/>
    </xf>
    <xf numFmtId="0" fontId="16" fillId="4" borderId="1" xfId="0" applyFont="1" applyFill="1" applyBorder="1" applyAlignment="1">
      <alignment vertical="center" shrinkToFit="1"/>
    </xf>
    <xf numFmtId="5" fontId="15" fillId="4" borderId="1" xfId="0" applyNumberFormat="1" applyFont="1" applyFill="1" applyBorder="1">
      <alignment vertical="center"/>
    </xf>
    <xf numFmtId="0" fontId="21" fillId="0" borderId="22"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7" fillId="0" borderId="0" xfId="0" applyFont="1" applyAlignment="1" applyProtection="1">
      <alignment wrapText="1" shrinkToFit="1"/>
      <protection locked="0"/>
    </xf>
    <xf numFmtId="0" fontId="8" fillId="0" borderId="17" xfId="0" applyFont="1" applyBorder="1" applyAlignment="1" applyProtection="1">
      <alignment wrapText="1" shrinkToFit="1"/>
      <protection locked="0"/>
    </xf>
    <xf numFmtId="0" fontId="8" fillId="0" borderId="0" xfId="0" applyFont="1" applyAlignment="1" applyProtection="1">
      <alignment wrapText="1" shrinkToFit="1"/>
      <protection locked="0"/>
    </xf>
    <xf numFmtId="0" fontId="33" fillId="0" borderId="0" xfId="0" applyFont="1" applyAlignment="1">
      <alignment horizontal="left" vertical="center" shrinkToFit="1"/>
    </xf>
    <xf numFmtId="178" fontId="33" fillId="0" borderId="36" xfId="0" applyNumberFormat="1" applyFont="1" applyBorder="1" applyAlignment="1" applyProtection="1">
      <alignment horizontal="left" vertical="center" shrinkToFit="1"/>
      <protection locked="0"/>
    </xf>
    <xf numFmtId="0" fontId="35" fillId="0" borderId="0" xfId="0" applyFont="1" applyAlignment="1">
      <alignment horizontal="left" vertical="center" shrinkToFit="1"/>
    </xf>
    <xf numFmtId="0" fontId="36" fillId="0" borderId="2" xfId="0" applyFont="1" applyBorder="1" applyAlignment="1" applyProtection="1">
      <alignment horizontal="left" vertical="center" shrinkToFit="1"/>
      <protection locked="0"/>
    </xf>
    <xf numFmtId="0" fontId="28" fillId="0" borderId="2" xfId="0" applyFont="1" applyBorder="1" applyAlignment="1" applyProtection="1">
      <alignment horizontal="right" vertical="center" shrinkToFit="1"/>
      <protection locked="0"/>
    </xf>
    <xf numFmtId="0" fontId="28" fillId="0" borderId="1" xfId="0" applyFont="1" applyBorder="1" applyAlignment="1">
      <alignment horizontal="center" vertical="center"/>
    </xf>
    <xf numFmtId="0" fontId="28" fillId="0" borderId="1" xfId="0" applyFont="1" applyBorder="1" applyAlignment="1">
      <alignment horizontal="left" vertical="center"/>
    </xf>
    <xf numFmtId="0" fontId="28" fillId="0" borderId="1" xfId="0" applyFont="1" applyBorder="1" applyAlignment="1">
      <alignment vertical="center" shrinkToFit="1"/>
    </xf>
    <xf numFmtId="0" fontId="28" fillId="0" borderId="1" xfId="0" applyFont="1" applyBorder="1" applyAlignment="1">
      <alignment horizontal="center" vertical="center" shrinkToFit="1"/>
    </xf>
    <xf numFmtId="0" fontId="9" fillId="0" borderId="1" xfId="0" applyFont="1" applyBorder="1">
      <alignment vertical="center"/>
    </xf>
    <xf numFmtId="0" fontId="30" fillId="0" borderId="1" xfId="0" applyFont="1" applyBorder="1" applyAlignment="1">
      <alignment horizontal="left" vertical="center"/>
    </xf>
    <xf numFmtId="0" fontId="38" fillId="4" borderId="1" xfId="0" applyFont="1" applyFill="1" applyBorder="1" applyAlignment="1">
      <alignment horizontal="center" vertical="center" wrapText="1" shrinkToFit="1"/>
    </xf>
    <xf numFmtId="177" fontId="33" fillId="0" borderId="36" xfId="0" applyNumberFormat="1" applyFont="1" applyBorder="1" applyAlignment="1" applyProtection="1">
      <alignment horizontal="left" vertical="center" shrinkToFit="1"/>
      <protection locked="0"/>
    </xf>
    <xf numFmtId="0" fontId="39" fillId="0" borderId="1" xfId="0" applyFont="1" applyBorder="1" applyAlignment="1">
      <alignment horizontal="center" vertical="center" shrinkToFit="1"/>
    </xf>
    <xf numFmtId="0" fontId="40" fillId="0" borderId="1" xfId="0" applyFont="1" applyBorder="1" applyAlignment="1">
      <alignment horizontal="left" vertical="center" shrinkToFit="1"/>
    </xf>
    <xf numFmtId="0" fontId="40" fillId="0" borderId="1" xfId="0" applyFont="1" applyBorder="1" applyAlignment="1">
      <alignment horizontal="center" vertical="center" shrinkToFit="1"/>
    </xf>
    <xf numFmtId="0" fontId="16" fillId="4" borderId="1" xfId="0" applyFont="1" applyFill="1" applyBorder="1" applyAlignment="1">
      <alignment horizontal="right" vertical="center"/>
    </xf>
    <xf numFmtId="0" fontId="28" fillId="4" borderId="1" xfId="0" applyFont="1" applyFill="1" applyBorder="1" applyAlignment="1">
      <alignment horizontal="right" vertical="center"/>
    </xf>
    <xf numFmtId="5" fontId="15" fillId="4" borderId="1" xfId="0" applyNumberFormat="1" applyFont="1" applyFill="1" applyBorder="1" applyAlignment="1">
      <alignment horizontal="right" vertical="center"/>
    </xf>
    <xf numFmtId="177" fontId="32" fillId="0" borderId="0" xfId="0" applyNumberFormat="1" applyFont="1">
      <alignment vertical="center"/>
    </xf>
    <xf numFmtId="0" fontId="37" fillId="0" borderId="50" xfId="0" applyFont="1" applyBorder="1" applyAlignment="1">
      <alignment horizontal="center" vertical="center" textRotation="255"/>
    </xf>
    <xf numFmtId="0" fontId="28" fillId="0" borderId="1" xfId="0" applyFont="1" applyBorder="1" applyAlignment="1">
      <alignment horizontal="center" vertical="center" shrinkToFit="1"/>
    </xf>
    <xf numFmtId="177" fontId="32" fillId="0" borderId="67" xfId="0" applyNumberFormat="1" applyFont="1" applyBorder="1" applyAlignment="1">
      <alignment horizontal="center" vertical="center"/>
    </xf>
    <xf numFmtId="177" fontId="32" fillId="0" borderId="68" xfId="0" applyNumberFormat="1" applyFont="1" applyBorder="1" applyAlignment="1">
      <alignment horizontal="center" vertical="center"/>
    </xf>
    <xf numFmtId="177" fontId="32" fillId="0" borderId="69" xfId="0" applyNumberFormat="1" applyFont="1" applyBorder="1" applyAlignment="1">
      <alignment horizontal="center" vertical="center"/>
    </xf>
    <xf numFmtId="0" fontId="32" fillId="0" borderId="0" xfId="0" applyFont="1" applyAlignment="1">
      <alignment horizontal="center" vertical="center"/>
    </xf>
    <xf numFmtId="0" fontId="33" fillId="0" borderId="2" xfId="0" applyFont="1" applyBorder="1" applyAlignment="1" applyProtection="1">
      <alignment horizontal="left" vertical="center" shrinkToFit="1"/>
      <protection locked="0"/>
    </xf>
    <xf numFmtId="0" fontId="33" fillId="0" borderId="3" xfId="0" applyFont="1" applyBorder="1" applyAlignment="1" applyProtection="1">
      <alignment horizontal="left" vertical="center" shrinkToFit="1"/>
      <protection locked="0"/>
    </xf>
    <xf numFmtId="0" fontId="33" fillId="0" borderId="4" xfId="0" applyFont="1" applyBorder="1" applyAlignment="1" applyProtection="1">
      <alignment horizontal="left" vertical="center" shrinkToFit="1"/>
      <protection locked="0"/>
    </xf>
    <xf numFmtId="0" fontId="34" fillId="4" borderId="36" xfId="0" applyFont="1" applyFill="1" applyBorder="1" applyAlignment="1">
      <alignment horizontal="center" vertical="center" textRotation="255"/>
    </xf>
    <xf numFmtId="0" fontId="34" fillId="4" borderId="65" xfId="0" applyFont="1" applyFill="1" applyBorder="1" applyAlignment="1">
      <alignment horizontal="center" vertical="center" textRotation="255"/>
    </xf>
    <xf numFmtId="0" fontId="34" fillId="4" borderId="66" xfId="0" applyFont="1" applyFill="1" applyBorder="1" applyAlignment="1">
      <alignment horizontal="center" vertical="center" textRotation="255"/>
    </xf>
    <xf numFmtId="0" fontId="15" fillId="4" borderId="2" xfId="0" applyFont="1" applyFill="1" applyBorder="1" applyAlignment="1">
      <alignment horizontal="distributed" vertical="center" indent="1"/>
    </xf>
    <xf numFmtId="0" fontId="15" fillId="4" borderId="4" xfId="0" applyFont="1" applyFill="1" applyBorder="1" applyAlignment="1">
      <alignment horizontal="distributed" vertical="center" indent="1"/>
    </xf>
    <xf numFmtId="0" fontId="15" fillId="4" borderId="2" xfId="0" applyFont="1" applyFill="1" applyBorder="1" applyAlignment="1">
      <alignment horizontal="distributed" vertical="center" indent="1" shrinkToFit="1"/>
    </xf>
    <xf numFmtId="0" fontId="15" fillId="4" borderId="4" xfId="0" applyFont="1" applyFill="1" applyBorder="1" applyAlignment="1">
      <alignment horizontal="distributed" vertical="center" indent="1" shrinkToFit="1"/>
    </xf>
    <xf numFmtId="0" fontId="28" fillId="4" borderId="1" xfId="0" applyFont="1" applyFill="1" applyBorder="1" applyAlignment="1">
      <alignment horizontal="center" vertical="center" wrapText="1" shrinkToFit="1"/>
    </xf>
    <xf numFmtId="0" fontId="16" fillId="4" borderId="1" xfId="0" applyFont="1" applyFill="1" applyBorder="1" applyAlignment="1">
      <alignment horizontal="center" vertical="center" shrinkToFit="1"/>
    </xf>
    <xf numFmtId="0" fontId="28" fillId="4" borderId="1" xfId="0" applyFont="1" applyFill="1" applyBorder="1" applyAlignment="1">
      <alignment horizontal="center" vertical="center" shrinkToFit="1"/>
    </xf>
    <xf numFmtId="0" fontId="16" fillId="4" borderId="1" xfId="0" applyFont="1" applyFill="1" applyBorder="1" applyAlignment="1">
      <alignment horizontal="center"/>
    </xf>
    <xf numFmtId="0" fontId="15" fillId="4" borderId="1" xfId="0" applyFont="1" applyFill="1" applyBorder="1" applyAlignment="1">
      <alignment horizontal="center" wrapText="1"/>
    </xf>
    <xf numFmtId="0" fontId="27" fillId="4" borderId="1" xfId="0" applyFont="1" applyFill="1" applyBorder="1" applyAlignment="1">
      <alignment horizontal="center" vertical="center" wrapText="1"/>
    </xf>
    <xf numFmtId="5" fontId="15" fillId="4" borderId="1" xfId="0" applyNumberFormat="1" applyFont="1" applyFill="1" applyBorder="1" applyAlignment="1">
      <alignment horizontal="center" vertical="center"/>
    </xf>
    <xf numFmtId="0" fontId="28" fillId="4"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36" fillId="0" borderId="2" xfId="0" applyFont="1" applyBorder="1" applyAlignment="1" applyProtection="1">
      <alignment horizontal="left" vertical="center" shrinkToFit="1"/>
      <protection locked="0"/>
    </xf>
    <xf numFmtId="0" fontId="36" fillId="0" borderId="4" xfId="0" applyFont="1" applyBorder="1" applyAlignment="1" applyProtection="1">
      <alignment horizontal="left" vertical="center" shrinkToFit="1"/>
      <protection locked="0"/>
    </xf>
    <xf numFmtId="0" fontId="33" fillId="0" borderId="1" xfId="0" applyFont="1" applyBorder="1" applyAlignment="1" applyProtection="1">
      <alignment horizontal="left" vertical="center" shrinkToFit="1"/>
      <protection locked="0"/>
    </xf>
    <xf numFmtId="49" fontId="33" fillId="0" borderId="66" xfId="0" applyNumberFormat="1" applyFont="1" applyBorder="1" applyAlignment="1" applyProtection="1">
      <alignment horizontal="left" vertical="center" shrinkToFit="1"/>
      <protection locked="0"/>
    </xf>
    <xf numFmtId="179" fontId="33" fillId="0" borderId="36" xfId="0" applyNumberFormat="1" applyFont="1" applyBorder="1" applyAlignment="1" applyProtection="1">
      <alignment horizontal="left" vertical="center" shrinkToFit="1"/>
      <protection locked="0"/>
    </xf>
    <xf numFmtId="0" fontId="33" fillId="0" borderId="66" xfId="0" applyFont="1" applyBorder="1" applyAlignment="1" applyProtection="1">
      <alignment horizontal="left" vertical="center" shrinkToFit="1"/>
      <protection locked="0"/>
    </xf>
    <xf numFmtId="0" fontId="16" fillId="4" borderId="1" xfId="0" applyFont="1" applyFill="1" applyBorder="1" applyAlignment="1">
      <alignment horizontal="center" vertical="center" wrapText="1"/>
    </xf>
    <xf numFmtId="0" fontId="36" fillId="0" borderId="2" xfId="0" applyFont="1" applyBorder="1" applyAlignment="1" applyProtection="1">
      <alignment horizontal="left" vertical="center" wrapText="1" shrinkToFit="1"/>
      <protection locked="0"/>
    </xf>
    <xf numFmtId="38" fontId="9" fillId="0" borderId="2" xfId="1" applyFont="1" applyFill="1" applyBorder="1" applyAlignment="1" applyProtection="1">
      <alignment horizontal="right" vertical="center" shrinkToFit="1"/>
    </xf>
    <xf numFmtId="38" fontId="9" fillId="0" borderId="3" xfId="1" applyFont="1" applyFill="1" applyBorder="1" applyAlignment="1" applyProtection="1">
      <alignment horizontal="right" vertical="center" shrinkToFit="1"/>
    </xf>
    <xf numFmtId="38" fontId="9" fillId="0" borderId="3" xfId="1" applyFont="1" applyFill="1" applyBorder="1" applyAlignment="1" applyProtection="1">
      <alignment horizontal="center" vertical="center" shrinkToFit="1"/>
    </xf>
    <xf numFmtId="38" fontId="9" fillId="0" borderId="4" xfId="1" applyFont="1" applyFill="1" applyBorder="1" applyAlignment="1" applyProtection="1">
      <alignment horizontal="center" vertical="center" shrinkToFit="1"/>
    </xf>
    <xf numFmtId="0" fontId="10" fillId="0" borderId="0" xfId="0" applyFont="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xf>
    <xf numFmtId="0" fontId="5" fillId="0" borderId="0" xfId="0" applyFont="1" applyAlignment="1">
      <alignment horizontal="center" vertical="center"/>
    </xf>
    <xf numFmtId="176" fontId="9" fillId="0" borderId="2" xfId="0" applyNumberFormat="1" applyFont="1" applyBorder="1" applyAlignment="1">
      <alignment horizontal="right" vertical="center" shrinkToFit="1"/>
    </xf>
    <xf numFmtId="176" fontId="9" fillId="0" borderId="3" xfId="0" applyNumberFormat="1" applyFont="1" applyBorder="1" applyAlignment="1">
      <alignment horizontal="righ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177" fontId="9" fillId="0" borderId="9" xfId="0" applyNumberFormat="1" applyFont="1" applyBorder="1" applyAlignment="1">
      <alignment horizontal="right" vertical="center" shrinkToFit="1"/>
    </xf>
    <xf numFmtId="0" fontId="9" fillId="0" borderId="0" xfId="0" applyFont="1" applyAlignment="1">
      <alignment horizontal="left" vertical="center" shrinkToFit="1"/>
    </xf>
    <xf numFmtId="0" fontId="5" fillId="0" borderId="9" xfId="0" applyFont="1" applyBorder="1" applyAlignment="1">
      <alignment horizontal="left"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176" fontId="9" fillId="2" borderId="2" xfId="0" applyNumberFormat="1" applyFont="1" applyFill="1" applyBorder="1" applyAlignment="1">
      <alignment horizontal="right" vertical="center" shrinkToFit="1"/>
    </xf>
    <xf numFmtId="176" fontId="9" fillId="2" borderId="3" xfId="0" applyNumberFormat="1" applyFont="1" applyFill="1" applyBorder="1" applyAlignment="1">
      <alignment horizontal="right" vertical="center" shrinkToFit="1"/>
    </xf>
    <xf numFmtId="0" fontId="9" fillId="2" borderId="3"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9" fillId="2" borderId="1" xfId="0" applyFont="1" applyFill="1" applyBorder="1" applyAlignment="1">
      <alignment horizontal="center" vertical="center" shrinkToFit="1"/>
    </xf>
    <xf numFmtId="38" fontId="9" fillId="2" borderId="3" xfId="1" applyFont="1" applyFill="1" applyBorder="1" applyAlignment="1" applyProtection="1">
      <alignment horizontal="center" vertical="center" shrinkToFit="1"/>
    </xf>
    <xf numFmtId="38" fontId="9" fillId="2" borderId="4" xfId="1" applyFont="1" applyFill="1" applyBorder="1" applyAlignment="1" applyProtection="1">
      <alignment horizontal="center" vertical="center" shrinkToFit="1"/>
    </xf>
    <xf numFmtId="38" fontId="9" fillId="2" borderId="2" xfId="1" applyFont="1" applyFill="1" applyBorder="1" applyAlignment="1" applyProtection="1">
      <alignment horizontal="right" vertical="center" shrinkToFit="1"/>
    </xf>
    <xf numFmtId="38" fontId="9" fillId="2" borderId="3" xfId="1" applyFont="1" applyFill="1" applyBorder="1" applyAlignment="1" applyProtection="1">
      <alignment horizontal="right" vertical="center" shrinkToFit="1"/>
    </xf>
    <xf numFmtId="0" fontId="9" fillId="0" borderId="47" xfId="0" applyFont="1" applyBorder="1" applyAlignment="1">
      <alignment horizontal="center" vertical="center" shrinkToFit="1"/>
    </xf>
    <xf numFmtId="0" fontId="9" fillId="0" borderId="9" xfId="0" applyFont="1" applyBorder="1" applyAlignment="1">
      <alignment horizontal="left" vertical="center" shrinkToFit="1"/>
    </xf>
    <xf numFmtId="0" fontId="9" fillId="3" borderId="1" xfId="0" applyFont="1" applyFill="1" applyBorder="1" applyAlignment="1">
      <alignment horizontal="center" vertical="center" shrinkToFit="1"/>
    </xf>
    <xf numFmtId="38" fontId="9" fillId="3" borderId="2" xfId="1" applyFont="1" applyFill="1" applyBorder="1" applyAlignment="1" applyProtection="1">
      <alignment horizontal="right" vertical="center" shrinkToFit="1"/>
    </xf>
    <xf numFmtId="38" fontId="9" fillId="3" borderId="3" xfId="1" applyFont="1" applyFill="1" applyBorder="1" applyAlignment="1" applyProtection="1">
      <alignment horizontal="right" vertical="center" shrinkToFit="1"/>
    </xf>
    <xf numFmtId="38" fontId="9" fillId="3" borderId="3" xfId="1" applyFont="1" applyFill="1" applyBorder="1" applyAlignment="1" applyProtection="1">
      <alignment horizontal="center" vertical="center" shrinkToFit="1"/>
    </xf>
    <xf numFmtId="38" fontId="9" fillId="3" borderId="4" xfId="1" applyFont="1" applyFill="1" applyBorder="1" applyAlignment="1" applyProtection="1">
      <alignment horizontal="center" vertical="center" shrinkToFi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176" fontId="9" fillId="3" borderId="2" xfId="0" applyNumberFormat="1" applyFont="1" applyFill="1" applyBorder="1" applyAlignment="1">
      <alignment horizontal="right" vertical="center" shrinkToFit="1"/>
    </xf>
    <xf numFmtId="176" fontId="9" fillId="3" borderId="3" xfId="0" applyNumberFormat="1" applyFont="1" applyFill="1" applyBorder="1" applyAlignment="1">
      <alignment horizontal="right" vertical="center" shrinkToFit="1"/>
    </xf>
    <xf numFmtId="0" fontId="9" fillId="3" borderId="3" xfId="0" applyFont="1" applyFill="1" applyBorder="1" applyAlignment="1">
      <alignment horizontal="left" vertical="center" shrinkToFit="1"/>
    </xf>
    <xf numFmtId="0" fontId="9" fillId="3" borderId="4" xfId="0" applyFont="1" applyFill="1" applyBorder="1" applyAlignment="1">
      <alignment horizontal="left" vertical="center" shrinkToFit="1"/>
    </xf>
    <xf numFmtId="0" fontId="9" fillId="0" borderId="0" xfId="0" applyFont="1" applyAlignment="1">
      <alignment horizontal="center" vertical="center"/>
    </xf>
    <xf numFmtId="0" fontId="9" fillId="0" borderId="0" xfId="0" applyFont="1" applyAlignment="1">
      <alignment horizontal="right" vertical="center" shrinkToFit="1"/>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38" fontId="9" fillId="0" borderId="7" xfId="1" applyFont="1" applyFill="1" applyBorder="1" applyAlignment="1" applyProtection="1">
      <alignment horizontal="right" vertical="center" shrinkToFit="1"/>
    </xf>
    <xf numFmtId="38" fontId="9" fillId="0" borderId="5" xfId="1" applyFont="1" applyFill="1" applyBorder="1" applyAlignment="1" applyProtection="1">
      <alignment horizontal="right" vertical="center" shrinkToFit="1"/>
    </xf>
    <xf numFmtId="38" fontId="9" fillId="0" borderId="11" xfId="1" applyFont="1" applyFill="1" applyBorder="1" applyAlignment="1" applyProtection="1">
      <alignment horizontal="right" vertical="center" shrinkToFit="1"/>
    </xf>
    <xf numFmtId="38" fontId="9" fillId="0" borderId="9" xfId="1" applyFont="1" applyFill="1" applyBorder="1" applyAlignment="1" applyProtection="1">
      <alignment horizontal="right" vertical="center" shrinkToFit="1"/>
    </xf>
    <xf numFmtId="38" fontId="9" fillId="0" borderId="5" xfId="1" applyFont="1" applyFill="1" applyBorder="1" applyAlignment="1" applyProtection="1">
      <alignment horizontal="center" vertical="center" shrinkToFit="1"/>
    </xf>
    <xf numFmtId="38" fontId="9" fillId="0" borderId="6" xfId="1" applyFont="1" applyFill="1" applyBorder="1" applyAlignment="1" applyProtection="1">
      <alignment horizontal="center" vertical="center" shrinkToFit="1"/>
    </xf>
    <xf numFmtId="38" fontId="9" fillId="0" borderId="9" xfId="1" applyFont="1" applyFill="1" applyBorder="1" applyAlignment="1" applyProtection="1">
      <alignment horizontal="center" vertical="center" shrinkToFit="1"/>
    </xf>
    <xf numFmtId="38" fontId="9" fillId="0" borderId="10" xfId="1" applyFont="1" applyFill="1" applyBorder="1" applyAlignment="1" applyProtection="1">
      <alignment horizontal="center" vertical="center" shrinkToFit="1"/>
    </xf>
    <xf numFmtId="0" fontId="6" fillId="0" borderId="1" xfId="0" applyFont="1" applyBorder="1" applyAlignment="1">
      <alignment horizontal="center" vertical="center" shrinkToFit="1"/>
    </xf>
    <xf numFmtId="177" fontId="5" fillId="0" borderId="1" xfId="0" applyNumberFormat="1" applyFont="1" applyBorder="1" applyAlignment="1">
      <alignment horizontal="distributed" vertical="center" indent="2" shrinkToFit="1"/>
    </xf>
    <xf numFmtId="0" fontId="5"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5" fillId="2" borderId="18" xfId="0" applyFont="1" applyFill="1" applyBorder="1" applyAlignment="1">
      <alignment horizontal="center" vertical="distributed" textRotation="255" wrapText="1" indent="15"/>
    </xf>
    <xf numFmtId="0" fontId="5" fillId="2" borderId="19" xfId="0" applyFont="1" applyFill="1" applyBorder="1" applyAlignment="1">
      <alignment horizontal="center" vertical="distributed" textRotation="255" wrapText="1" indent="15"/>
    </xf>
    <xf numFmtId="0" fontId="5" fillId="2" borderId="17" xfId="0" applyFont="1" applyFill="1" applyBorder="1" applyAlignment="1">
      <alignment horizontal="center" vertical="distributed" textRotation="255" wrapText="1" indent="15"/>
    </xf>
    <xf numFmtId="0" fontId="5" fillId="2" borderId="24" xfId="0" applyFont="1" applyFill="1" applyBorder="1" applyAlignment="1">
      <alignment horizontal="center" vertical="distributed" textRotation="255" wrapText="1" indent="15"/>
    </xf>
    <xf numFmtId="0" fontId="5" fillId="2" borderId="31" xfId="0" applyFont="1" applyFill="1" applyBorder="1" applyAlignment="1">
      <alignment horizontal="center" vertical="distributed" textRotation="255" wrapText="1" indent="15"/>
    </xf>
    <xf numFmtId="0" fontId="5" fillId="2" borderId="35" xfId="0" applyFont="1" applyFill="1" applyBorder="1" applyAlignment="1">
      <alignment horizontal="center" vertical="distributed" textRotation="255" wrapText="1" indent="15"/>
    </xf>
    <xf numFmtId="0" fontId="5" fillId="0" borderId="21"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21" fillId="0" borderId="52" xfId="0" applyFont="1" applyBorder="1" applyAlignment="1" applyProtection="1">
      <alignment horizontal="center" vertical="center" shrinkToFit="1"/>
      <protection locked="0"/>
    </xf>
    <xf numFmtId="0" fontId="21" fillId="0" borderId="54" xfId="0" applyFont="1" applyBorder="1" applyAlignment="1" applyProtection="1">
      <alignment horizontal="center" vertical="center" shrinkToFit="1"/>
      <protection locked="0"/>
    </xf>
    <xf numFmtId="0" fontId="21" fillId="0" borderId="56"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shrinkToFit="1"/>
      <protection locked="0"/>
    </xf>
    <xf numFmtId="0" fontId="21" fillId="0" borderId="57"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53" xfId="0" applyFont="1" applyBorder="1" applyAlignment="1" applyProtection="1">
      <alignment horizontal="center" vertical="center" shrinkToFit="1"/>
      <protection locked="0"/>
    </xf>
    <xf numFmtId="0" fontId="21" fillId="0" borderId="55" xfId="0" applyFont="1" applyBorder="1" applyAlignment="1" applyProtection="1">
      <alignment horizontal="center" vertical="center" shrinkToFit="1"/>
      <protection locked="0"/>
    </xf>
    <xf numFmtId="0" fontId="5" fillId="0" borderId="7" xfId="0" applyFont="1" applyBorder="1" applyAlignment="1">
      <alignment horizontal="center" vertical="center" shrinkToFit="1"/>
    </xf>
    <xf numFmtId="0" fontId="5" fillId="0" borderId="5" xfId="0" applyFont="1" applyBorder="1" applyAlignment="1">
      <alignment horizontal="center" vertical="center" shrinkToFit="1"/>
    </xf>
    <xf numFmtId="0" fontId="21" fillId="0" borderId="29"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5" fillId="0" borderId="55"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48"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0" fontId="5" fillId="0" borderId="0" xfId="0" applyFont="1" applyAlignment="1">
      <alignment horizontal="center" vertical="center" textRotation="255" shrinkToFit="1"/>
    </xf>
    <xf numFmtId="0" fontId="5" fillId="0" borderId="1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49"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53"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43"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5" fillId="0" borderId="39" xfId="0" applyFont="1" applyBorder="1" applyAlignment="1">
      <alignment horizontal="center" vertical="center" textRotation="255" shrinkToFi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0" xfId="0" applyFont="1" applyAlignment="1">
      <alignment horizontal="center" vertical="center" shrinkToFit="1"/>
    </xf>
    <xf numFmtId="0" fontId="5" fillId="0" borderId="26"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0" borderId="56"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21" fillId="0" borderId="42" xfId="0" applyFont="1" applyBorder="1" applyAlignment="1" applyProtection="1">
      <alignment horizontal="center" vertical="center" shrinkToFit="1"/>
      <protection locked="0"/>
    </xf>
    <xf numFmtId="0" fontId="21" fillId="0" borderId="27" xfId="0" applyFont="1" applyBorder="1" applyAlignment="1" applyProtection="1">
      <alignment horizontal="center" vertical="center" shrinkToFit="1"/>
      <protection locked="0"/>
    </xf>
    <xf numFmtId="179" fontId="5" fillId="0" borderId="36" xfId="0" applyNumberFormat="1" applyFont="1" applyBorder="1" applyAlignment="1">
      <alignment horizontal="left" vertical="center" wrapText="1" shrinkToFit="1"/>
    </xf>
    <xf numFmtId="0" fontId="21" fillId="0" borderId="1" xfId="0" applyFont="1" applyBorder="1" applyAlignment="1">
      <alignment horizontal="left" vertical="center" shrinkToFit="1"/>
    </xf>
    <xf numFmtId="0" fontId="18" fillId="2" borderId="0" xfId="0" applyFont="1" applyFill="1" applyAlignment="1" applyProtection="1">
      <alignment horizontal="center" vertical="center" wrapText="1"/>
      <protection locked="0"/>
    </xf>
    <xf numFmtId="0" fontId="1" fillId="0" borderId="0" xfId="0" applyFont="1" applyAlignment="1">
      <alignment horizontal="center" vertical="center" wrapTex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59" xfId="0" applyFont="1" applyBorder="1" applyAlignment="1">
      <alignment horizontal="center" vertical="center" shrinkToFit="1"/>
    </xf>
    <xf numFmtId="0" fontId="21" fillId="0" borderId="60" xfId="0" applyFont="1" applyBorder="1" applyAlignment="1">
      <alignment horizontal="center" vertical="center" shrinkToFit="1"/>
    </xf>
    <xf numFmtId="0" fontId="21" fillId="0" borderId="61" xfId="0" applyFont="1" applyBorder="1" applyAlignment="1">
      <alignment horizontal="center" vertical="center" shrinkToFit="1"/>
    </xf>
    <xf numFmtId="0" fontId="21" fillId="0" borderId="62" xfId="0" applyFont="1" applyBorder="1" applyAlignment="1">
      <alignment horizontal="center" vertical="center" shrinkToFit="1"/>
    </xf>
    <xf numFmtId="0" fontId="21" fillId="0" borderId="63" xfId="0" applyFont="1" applyBorder="1" applyAlignment="1">
      <alignment horizontal="center" vertical="center" shrinkToFit="1"/>
    </xf>
    <xf numFmtId="0" fontId="21" fillId="0" borderId="64" xfId="0"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0" xfId="0" applyFont="1" applyAlignment="1">
      <alignment horizontal="left" vertical="center" shrinkToFit="1"/>
    </xf>
    <xf numFmtId="0" fontId="5" fillId="0" borderId="13" xfId="0" applyFont="1" applyBorder="1" applyAlignment="1">
      <alignment horizontal="left" vertical="center" shrinkToFit="1"/>
    </xf>
    <xf numFmtId="0" fontId="6" fillId="0" borderId="7" xfId="0" applyFont="1" applyBorder="1" applyAlignment="1">
      <alignment horizontal="center" vertical="center" shrinkToFit="1"/>
    </xf>
    <xf numFmtId="0" fontId="6" fillId="0" borderId="5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0" xfId="0" applyFont="1" applyBorder="1" applyAlignment="1">
      <alignment horizontal="center" vertical="center" shrinkToFit="1"/>
    </xf>
    <xf numFmtId="49" fontId="5" fillId="0" borderId="7" xfId="0" applyNumberFormat="1" applyFont="1" applyBorder="1" applyAlignment="1">
      <alignment horizontal="left" vertical="center" wrapText="1" shrinkToFit="1"/>
    </xf>
    <xf numFmtId="49" fontId="5" fillId="0" borderId="5" xfId="0" applyNumberFormat="1" applyFont="1" applyBorder="1" applyAlignment="1">
      <alignment horizontal="left" vertical="center" wrapText="1" shrinkToFit="1"/>
    </xf>
    <xf numFmtId="49" fontId="5" fillId="0" borderId="6" xfId="0" applyNumberFormat="1" applyFont="1" applyBorder="1" applyAlignment="1">
      <alignment horizontal="left" vertical="center" wrapText="1" shrinkToFit="1"/>
    </xf>
    <xf numFmtId="49" fontId="5" fillId="0" borderId="11" xfId="0" applyNumberFormat="1" applyFont="1" applyBorder="1" applyAlignment="1">
      <alignment horizontal="left" vertical="center" wrapText="1" shrinkToFit="1"/>
    </xf>
    <xf numFmtId="49" fontId="5" fillId="0" borderId="9" xfId="0" applyNumberFormat="1" applyFont="1" applyBorder="1" applyAlignment="1">
      <alignment horizontal="left" vertical="center" wrapText="1" shrinkToFit="1"/>
    </xf>
    <xf numFmtId="49" fontId="5" fillId="0" borderId="10" xfId="0" applyNumberFormat="1" applyFont="1" applyBorder="1" applyAlignment="1">
      <alignment horizontal="left" vertical="center" wrapText="1" shrinkToFit="1"/>
    </xf>
    <xf numFmtId="0" fontId="6" fillId="0" borderId="8" xfId="0" applyFont="1" applyBorder="1" applyAlignment="1">
      <alignment horizontal="center" vertical="center" shrinkToFit="1"/>
    </xf>
    <xf numFmtId="0" fontId="21" fillId="0" borderId="8" xfId="0" applyFont="1" applyBorder="1" applyAlignment="1">
      <alignment horizontal="center" vertical="center" shrinkToFit="1"/>
    </xf>
    <xf numFmtId="178" fontId="21" fillId="0" borderId="3" xfId="0" applyNumberFormat="1" applyFont="1" applyBorder="1" applyAlignment="1">
      <alignment horizontal="left" vertical="center" shrinkToFit="1"/>
    </xf>
    <xf numFmtId="0" fontId="5" fillId="0" borderId="36" xfId="0" applyFont="1" applyBorder="1" applyAlignment="1">
      <alignment horizontal="center" vertical="center" shrinkToFit="1"/>
    </xf>
    <xf numFmtId="0" fontId="21" fillId="0" borderId="39" xfId="0" applyFont="1" applyBorder="1" applyAlignment="1" applyProtection="1">
      <alignment horizontal="center" vertical="center" shrinkToFit="1"/>
      <protection locked="0"/>
    </xf>
    <xf numFmtId="0" fontId="21" fillId="0" borderId="11" xfId="0" applyFont="1" applyBorder="1" applyAlignment="1" applyProtection="1">
      <alignment horizontal="center" vertical="center" shrinkToFit="1"/>
      <protection locked="0"/>
    </xf>
    <xf numFmtId="0" fontId="21" fillId="0" borderId="43" xfId="0" applyFont="1" applyBorder="1" applyAlignment="1" applyProtection="1">
      <alignment horizontal="center" vertical="center" shrinkToFit="1"/>
      <protection locked="0"/>
    </xf>
    <xf numFmtId="0" fontId="5" fillId="0" borderId="51" xfId="0" applyFont="1" applyBorder="1" applyAlignment="1">
      <alignment horizontal="center" vertical="center" shrinkToFit="1"/>
    </xf>
    <xf numFmtId="0" fontId="5" fillId="0" borderId="32" xfId="0" applyFont="1" applyBorder="1" applyAlignment="1">
      <alignment horizontal="center" vertical="center" shrinkToFit="1"/>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35" xfId="0" applyFont="1" applyBorder="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177" fontId="9" fillId="0" borderId="9" xfId="0" applyNumberFormat="1" applyFont="1" applyBorder="1" applyAlignment="1">
      <alignment horizontal="center" vertical="center" shrinkToFit="1"/>
    </xf>
    <xf numFmtId="0" fontId="5" fillId="0" borderId="31" xfId="0" applyFont="1" applyBorder="1" applyAlignment="1">
      <alignment horizontal="right" vertical="center" shrinkToFit="1"/>
    </xf>
    <xf numFmtId="0" fontId="5" fillId="0" borderId="32" xfId="0" applyFont="1" applyBorder="1" applyAlignment="1">
      <alignment horizontal="right" vertical="center" shrinkToFit="1"/>
    </xf>
    <xf numFmtId="0" fontId="5" fillId="0" borderId="0" xfId="0" applyFont="1" applyAlignment="1">
      <alignment horizontal="right" vertical="center" shrinkToFit="1"/>
    </xf>
    <xf numFmtId="0" fontId="5" fillId="0" borderId="17" xfId="0" applyFont="1" applyBorder="1" applyAlignment="1">
      <alignment horizontal="right" vertical="center" shrinkToFit="1"/>
    </xf>
    <xf numFmtId="0" fontId="21" fillId="0" borderId="40" xfId="0" applyFont="1" applyBorder="1" applyAlignment="1" applyProtection="1">
      <alignment horizontal="center" vertical="center" shrinkToFit="1"/>
      <protection locked="0"/>
    </xf>
    <xf numFmtId="0" fontId="21" fillId="0" borderId="41" xfId="0" applyFont="1" applyBorder="1" applyAlignment="1" applyProtection="1">
      <alignment horizontal="center" vertical="center" shrinkToFit="1"/>
      <protection locked="0"/>
    </xf>
    <xf numFmtId="0" fontId="21" fillId="0" borderId="58" xfId="0" applyFont="1" applyBorder="1" applyAlignment="1" applyProtection="1">
      <alignment horizontal="center" vertical="center" shrinkToFit="1"/>
      <protection locked="0"/>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8" fillId="0" borderId="17" xfId="0" applyFont="1" applyBorder="1" applyAlignment="1" applyProtection="1">
      <alignment horizontal="center" wrapText="1" shrinkToFit="1"/>
      <protection locked="0"/>
    </xf>
    <xf numFmtId="0" fontId="8" fillId="0" borderId="0" xfId="0" applyFont="1" applyAlignment="1" applyProtection="1">
      <alignment horizontal="center" wrapText="1" shrinkToFit="1"/>
      <protection locked="0"/>
    </xf>
    <xf numFmtId="0" fontId="5" fillId="0" borderId="9" xfId="0" applyFont="1" applyBorder="1" applyAlignment="1">
      <alignment horizontal="distributed" vertical="center" indent="1" shrinkToFit="1"/>
    </xf>
    <xf numFmtId="0" fontId="9" fillId="0" borderId="9" xfId="0" applyFont="1" applyBorder="1" applyAlignment="1">
      <alignment horizontal="center" vertical="center" shrinkToFit="1"/>
    </xf>
    <xf numFmtId="0" fontId="9" fillId="0" borderId="0" xfId="0" applyFont="1" applyAlignment="1">
      <alignment horizontal="center" vertical="center" shrinkToFit="1"/>
    </xf>
  </cellXfs>
  <cellStyles count="2">
    <cellStyle name="桁区切り" xfId="1" builtinId="6"/>
    <cellStyle name="標準" xfId="0" builtinId="0"/>
  </cellStyles>
  <dxfs count="62">
    <dxf>
      <font>
        <b/>
        <i val="0"/>
        <color rgb="FFFF0000"/>
      </font>
    </dxf>
    <dxf>
      <font>
        <b/>
        <i val="0"/>
        <color rgb="FFFF0000"/>
      </font>
    </dxf>
    <dxf>
      <fill>
        <patternFill>
          <bgColor rgb="FFFFFF00"/>
        </patternFill>
      </fill>
    </dxf>
    <dxf>
      <fill>
        <patternFill>
          <bgColor rgb="FFCCFFFF"/>
        </patternFill>
      </fill>
    </dxf>
    <dxf>
      <fill>
        <patternFill>
          <bgColor rgb="FFFFCCFF"/>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CCFF"/>
        </patternFill>
      </fill>
    </dxf>
    <dxf>
      <font>
        <b/>
        <i val="0"/>
        <color rgb="FFFF0000"/>
      </font>
    </dxf>
    <dxf>
      <font>
        <b/>
        <i val="0"/>
        <color rgb="FFFF0000"/>
      </font>
    </dxf>
    <dxf>
      <fill>
        <patternFill>
          <bgColor rgb="FFFFFF00"/>
        </patternFill>
      </fill>
    </dxf>
    <dxf>
      <fill>
        <patternFill>
          <bgColor rgb="FFCCFFFF"/>
        </patternFill>
      </fill>
    </dxf>
    <dxf>
      <fill>
        <patternFill>
          <bgColor rgb="FFFFCCFF"/>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CCFF"/>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patternType="none">
          <bgColor auto="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patternType="none">
          <bgColor auto="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patternType="none">
          <bgColor auto="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patternType="none">
          <bgColor auto="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patternType="none">
          <bgColor auto="1"/>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patternType="none">
          <bgColor auto="1"/>
        </patternFill>
      </fill>
    </dxf>
    <dxf>
      <font>
        <b/>
        <i val="0"/>
      </font>
      <fill>
        <patternFill>
          <bgColor rgb="FFFFFF00"/>
        </patternFill>
      </fill>
    </dxf>
  </dxfs>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12</xdr:col>
      <xdr:colOff>123436</xdr:colOff>
      <xdr:row>2</xdr:row>
      <xdr:rowOff>48127</xdr:rowOff>
    </xdr:from>
    <xdr:to>
      <xdr:col>23</xdr:col>
      <xdr:colOff>151999</xdr:colOff>
      <xdr:row>7</xdr:row>
      <xdr:rowOff>2406</xdr:rowOff>
    </xdr:to>
    <xdr:sp macro="" textlink="">
      <xdr:nvSpPr>
        <xdr:cNvPr id="2" name="AutoShape 19">
          <a:extLst>
            <a:ext uri="{FF2B5EF4-FFF2-40B4-BE49-F238E27FC236}">
              <a16:creationId xmlns:a16="http://schemas.microsoft.com/office/drawing/2014/main" id="{00000000-0008-0000-0200-000002000000}"/>
            </a:ext>
          </a:extLst>
        </xdr:cNvPr>
        <xdr:cNvSpPr>
          <a:spLocks noChangeArrowheads="1"/>
        </xdr:cNvSpPr>
      </xdr:nvSpPr>
      <xdr:spPr bwMode="auto">
        <a:xfrm>
          <a:off x="5601815" y="978569"/>
          <a:ext cx="3381363" cy="1277753"/>
        </a:xfrm>
        <a:prstGeom prst="flowChartAlternateProcess">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400" b="0" i="0" u="none" strike="noStrike" baseline="0">
              <a:solidFill>
                <a:srgbClr val="000000"/>
              </a:solidFill>
              <a:latin typeface="ＭＳ Ｐゴシック"/>
              <a:ea typeface="ＭＳ Ｐゴシック"/>
            </a:rPr>
            <a:t>黄色の塗り潰しの枠内に入力願います。</a:t>
          </a:r>
          <a:endParaRPr lang="en-US" altLang="ja-JP" sz="1400" b="0" i="0" u="none" strike="noStrike" baseline="0">
            <a:solidFill>
              <a:srgbClr val="000000"/>
            </a:solidFill>
            <a:latin typeface="ＭＳ Ｐゴシック"/>
            <a:ea typeface="ＭＳ Ｐゴシック"/>
          </a:endParaRPr>
        </a:p>
        <a:p>
          <a:pPr algn="l" rtl="0">
            <a:lnSpc>
              <a:spcPts val="1300"/>
            </a:lnSpc>
            <a:defRPr sz="1000"/>
          </a:pPr>
          <a:endParaRPr lang="en-US" altLang="ja-JP" sz="14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ＭＳ Ｐゴシック"/>
              <a:ea typeface="ＭＳ Ｐゴシック"/>
            </a:rPr>
            <a:t>入力されると塗りつぶしが解除されます。</a:t>
          </a:r>
        </a:p>
        <a:p>
          <a:pPr algn="l" rtl="0">
            <a:lnSpc>
              <a:spcPts val="1200"/>
            </a:lnSpc>
            <a:defRPr sz="1000"/>
          </a:pPr>
          <a:endParaRPr lang="en-US" altLang="ja-JP" sz="1400" b="0" i="0" u="none" strike="noStrike" baseline="0">
            <a:solidFill>
              <a:srgbClr val="000000"/>
            </a:solidFill>
            <a:latin typeface="ＭＳ Ｐゴシック"/>
            <a:ea typeface="ＭＳ Ｐゴシック"/>
          </a:endParaRPr>
        </a:p>
        <a:p>
          <a:pPr algn="l" rtl="0">
            <a:lnSpc>
              <a:spcPts val="1200"/>
            </a:lnSpc>
            <a:defRPr sz="1000"/>
          </a:pPr>
          <a:r>
            <a:rPr lang="ja-JP" altLang="en-US" sz="1400" b="0" i="0" u="none" strike="noStrike" baseline="0">
              <a:solidFill>
                <a:srgbClr val="000000"/>
              </a:solidFill>
              <a:latin typeface="ＭＳ Ｐゴシック"/>
              <a:ea typeface="ＭＳ Ｐゴシック"/>
            </a:rPr>
            <a:t>このシートに記載されている情報が</a:t>
          </a:r>
          <a:endParaRPr lang="en-US" altLang="ja-JP" sz="1400" b="0" i="0" u="none" strike="noStrike" baseline="0">
            <a:solidFill>
              <a:srgbClr val="000000"/>
            </a:solidFill>
            <a:latin typeface="ＭＳ Ｐゴシック"/>
            <a:ea typeface="ＭＳ Ｐゴシック"/>
          </a:endParaRPr>
        </a:p>
        <a:p>
          <a:pPr algn="l" rtl="0">
            <a:lnSpc>
              <a:spcPts val="1200"/>
            </a:lnSpc>
            <a:defRPr sz="1000"/>
          </a:pPr>
          <a:r>
            <a:rPr lang="ja-JP" altLang="en-US" sz="1400" b="0" i="0" u="none" strike="noStrike" baseline="0">
              <a:solidFill>
                <a:srgbClr val="000000"/>
              </a:solidFill>
              <a:latin typeface="ＭＳ Ｐゴシック"/>
              <a:ea typeface="ＭＳ Ｐゴシック"/>
            </a:rPr>
            <a:t>プログラムや審査用紙等に表示されます。</a:t>
          </a:r>
          <a:endParaRPr lang="en-US" altLang="ja-JP" sz="14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xdr:from>
          <xdr:col>197</xdr:col>
          <xdr:colOff>533400</xdr:colOff>
          <xdr:row>3</xdr:row>
          <xdr:rowOff>0</xdr:rowOff>
        </xdr:from>
        <xdr:to>
          <xdr:col>200</xdr:col>
          <xdr:colOff>716280</xdr:colOff>
          <xdr:row>3</xdr:row>
          <xdr:rowOff>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ゴシック"/>
                  <a:ea typeface="ＭＳ ゴシック"/>
                </a:rPr>
                <a:t>競技組数カウント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198</xdr:col>
          <xdr:colOff>0</xdr:colOff>
          <xdr:row>36</xdr:row>
          <xdr:rowOff>0</xdr:rowOff>
        </xdr:from>
        <xdr:to>
          <xdr:col>201</xdr:col>
          <xdr:colOff>45720</xdr:colOff>
          <xdr:row>37</xdr:row>
          <xdr:rowOff>0</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ゴシック"/>
                  <a:ea typeface="ＭＳ ゴシック"/>
                </a:rPr>
                <a:t>拳士登録</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61</xdr:col>
      <xdr:colOff>14287</xdr:colOff>
      <xdr:row>0</xdr:row>
      <xdr:rowOff>0</xdr:rowOff>
    </xdr:from>
    <xdr:to>
      <xdr:col>82</xdr:col>
      <xdr:colOff>0</xdr:colOff>
      <xdr:row>18</xdr:row>
      <xdr:rowOff>80962</xdr:rowOff>
    </xdr:to>
    <xdr:sp macro="" textlink="">
      <xdr:nvSpPr>
        <xdr:cNvPr id="3" name="AutoShape 19">
          <a:extLst>
            <a:ext uri="{FF2B5EF4-FFF2-40B4-BE49-F238E27FC236}">
              <a16:creationId xmlns:a16="http://schemas.microsoft.com/office/drawing/2014/main" id="{00000000-0008-0000-0000-000003000000}"/>
            </a:ext>
          </a:extLst>
        </xdr:cNvPr>
        <xdr:cNvSpPr>
          <a:spLocks noChangeArrowheads="1"/>
        </xdr:cNvSpPr>
      </xdr:nvSpPr>
      <xdr:spPr bwMode="auto">
        <a:xfrm>
          <a:off x="6115050" y="0"/>
          <a:ext cx="2447925" cy="2895600"/>
        </a:xfrm>
        <a:prstGeom prst="flowChartAlternateProcess">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①学校名は代表者記入シート</a:t>
          </a:r>
          <a:r>
            <a:rPr lang="en-US" altLang="ja-JP" sz="1050" b="0" i="0" u="none" strike="noStrike" baseline="0">
              <a:solidFill>
                <a:srgbClr val="000000"/>
              </a:solidFill>
              <a:latin typeface="ＭＳ Ｐゴシック"/>
              <a:ea typeface="ＭＳ Ｐゴシック"/>
            </a:rPr>
            <a:t>C</a:t>
          </a:r>
          <a:r>
            <a:rPr lang="ja-JP" altLang="en-US" sz="1050" b="0" i="0" u="none" strike="noStrike" baseline="0">
              <a:solidFill>
                <a:srgbClr val="000000"/>
              </a:solidFill>
              <a:latin typeface="ＭＳ Ｐゴシック"/>
              <a:ea typeface="ＭＳ Ｐゴシック"/>
            </a:rPr>
            <a:t>列に入力したものをプルダウンメニューから選んで下さい。直接学校名を入力しないで下さい。</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②フリガナの欄は関数で自動入力されますが、読みが異なる場合は関数を無視してカタカナで直接入力してください。</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③拳士コードを入力した際に桁数が多かったり少なかったりするとセルが黄色で表示されます。</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④団体演武と他種目の重複出場がある場合、必ず○を選んで下さい。</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を選び忘れた場合は問題ありませんが、○を選び忘れると参加人数のカウントが正しく行えません。</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endParaRPr lang="en-US" altLang="ja-JP" sz="105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14287</xdr:colOff>
      <xdr:row>0</xdr:row>
      <xdr:rowOff>0</xdr:rowOff>
    </xdr:from>
    <xdr:to>
      <xdr:col>82</xdr:col>
      <xdr:colOff>0</xdr:colOff>
      <xdr:row>18</xdr:row>
      <xdr:rowOff>80962</xdr:rowOff>
    </xdr:to>
    <xdr:sp macro="" textlink="">
      <xdr:nvSpPr>
        <xdr:cNvPr id="2" name="AutoShape 19">
          <a:extLst>
            <a:ext uri="{FF2B5EF4-FFF2-40B4-BE49-F238E27FC236}">
              <a16:creationId xmlns:a16="http://schemas.microsoft.com/office/drawing/2014/main" id="{051616A4-1C64-4836-A91D-D32913962458}"/>
            </a:ext>
          </a:extLst>
        </xdr:cNvPr>
        <xdr:cNvSpPr>
          <a:spLocks noChangeArrowheads="1"/>
        </xdr:cNvSpPr>
      </xdr:nvSpPr>
      <xdr:spPr bwMode="auto">
        <a:xfrm>
          <a:off x="6056947" y="0"/>
          <a:ext cx="2446973" cy="2900362"/>
        </a:xfrm>
        <a:prstGeom prst="flowChartAlternateProcess">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①学校名は代表者記入シート</a:t>
          </a:r>
          <a:r>
            <a:rPr lang="en-US" altLang="ja-JP" sz="1050" b="0" i="0" u="none" strike="noStrike" baseline="0">
              <a:solidFill>
                <a:srgbClr val="000000"/>
              </a:solidFill>
              <a:latin typeface="ＭＳ Ｐゴシック"/>
              <a:ea typeface="ＭＳ Ｐゴシック"/>
            </a:rPr>
            <a:t>C</a:t>
          </a:r>
          <a:r>
            <a:rPr lang="ja-JP" altLang="en-US" sz="1050" b="0" i="0" u="none" strike="noStrike" baseline="0">
              <a:solidFill>
                <a:srgbClr val="000000"/>
              </a:solidFill>
              <a:latin typeface="ＭＳ Ｐゴシック"/>
              <a:ea typeface="ＭＳ Ｐゴシック"/>
            </a:rPr>
            <a:t>列に入力したものをプルダウンメニューから選んで下さい。直接学校名を入力しないで下さい。</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②フリガナの欄は関数で自動入力されますが、読みが異なる場合は関数を無視してカタカナで直接入力してください。</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③拳士コードを入力した際に桁数が多かったり少なかったりするとセルが黄色で表示されます。</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④団体演武と他種目の重複出場がある場合、必ず○を選んで下さい。</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を選び忘れた場合は問題ありませんが、○を選び忘れると参加人数のカウントが正しく行えません。</a:t>
          </a:r>
          <a:endParaRPr lang="en-US" altLang="ja-JP" sz="1050" b="0" i="0" u="none" strike="noStrike" baseline="0">
            <a:solidFill>
              <a:srgbClr val="000000"/>
            </a:solidFill>
            <a:latin typeface="ＭＳ Ｐゴシック"/>
            <a:ea typeface="ＭＳ Ｐゴシック"/>
          </a:endParaRPr>
        </a:p>
        <a:p>
          <a:pPr algn="l" rtl="0">
            <a:lnSpc>
              <a:spcPts val="1300"/>
            </a:lnSpc>
            <a:defRPr sz="1000"/>
          </a:pPr>
          <a:endParaRPr lang="en-US" altLang="ja-JP"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L84"/>
  <sheetViews>
    <sheetView tabSelected="1" view="pageBreakPreview" topLeftCell="A2" zoomScale="95" zoomScaleNormal="85" zoomScaleSheetLayoutView="95" workbookViewId="0">
      <pane xSplit="1" ySplit="13" topLeftCell="B15" activePane="bottomRight" state="frozen"/>
      <selection activeCell="A2" sqref="A2"/>
      <selection pane="topRight" activeCell="B2" sqref="B2"/>
      <selection pane="bottomLeft" activeCell="A15" sqref="A15"/>
      <selection pane="bottomRight" activeCell="D2" sqref="D2"/>
    </sheetView>
  </sheetViews>
  <sheetFormatPr defaultColWidth="19.88671875" defaultRowHeight="12"/>
  <cols>
    <col min="1" max="1" width="5.33203125" style="30" bestFit="1" customWidth="1"/>
    <col min="2" max="2" width="3.109375" style="29" customWidth="1"/>
    <col min="3" max="3" width="15.33203125" style="29" bestFit="1" customWidth="1"/>
    <col min="4" max="5" width="15.5546875" style="29" customWidth="1"/>
    <col min="6" max="6" width="16" style="29" customWidth="1"/>
    <col min="7" max="7" width="10.109375" style="29" hidden="1" customWidth="1"/>
    <col min="8" max="8" width="33.6640625" style="29" hidden="1" customWidth="1"/>
    <col min="9" max="10" width="16.77734375" style="29" hidden="1" customWidth="1"/>
    <col min="11" max="17" width="4.44140625" style="29" customWidth="1"/>
    <col min="18" max="19" width="4.44140625" style="33" customWidth="1"/>
    <col min="20" max="20" width="4.44140625" style="29" customWidth="1"/>
    <col min="21" max="22" width="4.44140625" style="33" customWidth="1"/>
    <col min="23" max="33" width="4.44140625" style="29" customWidth="1"/>
    <col min="34" max="36" width="9.33203125" style="29" customWidth="1"/>
    <col min="37" max="37" width="11.109375" style="29" customWidth="1"/>
    <col min="38" max="38" width="3.5546875" style="29" bestFit="1" customWidth="1"/>
    <col min="39" max="190" width="9" style="29" customWidth="1"/>
    <col min="191" max="191" width="8.44140625" style="29" customWidth="1"/>
    <col min="192" max="192" width="28.88671875" style="29" customWidth="1"/>
    <col min="193" max="193" width="11.77734375" style="29" customWidth="1"/>
    <col min="194" max="194" width="5.88671875" style="29" customWidth="1"/>
    <col min="195" max="195" width="8.109375" style="29" customWidth="1"/>
    <col min="196" max="196" width="14.88671875" style="29" customWidth="1"/>
    <col min="197" max="197" width="25.44140625" style="29" customWidth="1"/>
    <col min="198" max="198" width="8.21875" style="29" customWidth="1"/>
    <col min="199" max="199" width="6.33203125" style="29" customWidth="1"/>
    <col min="200" max="200" width="6.109375" style="29" customWidth="1"/>
    <col min="201" max="201" width="9.77734375" style="29" customWidth="1"/>
    <col min="202" max="202" width="17.21875" style="29" customWidth="1"/>
    <col min="203" max="203" width="7.77734375" style="29" customWidth="1"/>
    <col min="204" max="204" width="4.33203125" style="29" customWidth="1"/>
    <col min="205" max="205" width="16.109375" style="29" customWidth="1"/>
    <col min="206" max="206" width="5.77734375" style="29" customWidth="1"/>
    <col min="207" max="207" width="4.33203125" style="29" customWidth="1"/>
    <col min="208" max="208" width="21.33203125" style="29" customWidth="1"/>
    <col min="209" max="209" width="5.77734375" style="29" customWidth="1"/>
    <col min="210" max="210" width="4.33203125" style="29" customWidth="1"/>
    <col min="211" max="211" width="20" style="29" customWidth="1"/>
    <col min="212" max="212" width="3.88671875" style="29" customWidth="1"/>
    <col min="213" max="213" width="4.33203125" style="29" customWidth="1"/>
    <col min="214" max="246" width="0" style="29" hidden="1" customWidth="1"/>
    <col min="247" max="247" width="17.109375" style="29" customWidth="1"/>
    <col min="248" max="248" width="4.21875" style="29" customWidth="1"/>
    <col min="249" max="249" width="17.21875" style="29" customWidth="1"/>
    <col min="250" max="250" width="4.21875" style="29" customWidth="1"/>
    <col min="251" max="251" width="20.109375" style="29" customWidth="1"/>
    <col min="252" max="252" width="4.6640625" style="29" customWidth="1"/>
    <col min="253" max="253" width="16.6640625" style="29" customWidth="1"/>
    <col min="254" max="254" width="4.6640625" style="29" customWidth="1"/>
    <col min="255" max="255" width="15.21875" style="29" customWidth="1"/>
    <col min="256" max="256" width="4.6640625" style="29" customWidth="1"/>
    <col min="257" max="257" width="21.44140625" style="29" customWidth="1"/>
    <col min="258" max="258" width="4.6640625" style="29" customWidth="1"/>
    <col min="259" max="259" width="19.88671875" style="29" customWidth="1"/>
    <col min="260" max="260" width="4.6640625" style="29" customWidth="1"/>
    <col min="261" max="261" width="20.44140625" style="29" customWidth="1"/>
    <col min="262" max="262" width="4.6640625" style="29" customWidth="1"/>
    <col min="263" max="16384" width="19.88671875" style="29"/>
  </cols>
  <sheetData>
    <row r="1" spans="1:38" ht="52.2" customHeight="1" thickTop="1" thickBot="1">
      <c r="A1" s="81" t="s">
        <v>148</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75"/>
      <c r="AI1" s="78">
        <f>D2</f>
        <v>0</v>
      </c>
      <c r="AJ1" s="79"/>
      <c r="AK1" s="80"/>
    </row>
    <row r="2" spans="1:38" s="24" customFormat="1" ht="21" customHeight="1" thickTop="1">
      <c r="A2" s="85" t="s">
        <v>137</v>
      </c>
      <c r="B2" s="88" t="s">
        <v>0</v>
      </c>
      <c r="C2" s="89"/>
      <c r="D2" s="68"/>
      <c r="E2" s="56"/>
      <c r="F2" s="56"/>
      <c r="G2" s="25"/>
      <c r="H2" s="25"/>
      <c r="I2" s="25"/>
      <c r="J2" s="25"/>
    </row>
    <row r="3" spans="1:38" s="24" customFormat="1" ht="21" customHeight="1">
      <c r="A3" s="86"/>
      <c r="B3" s="88" t="s">
        <v>54</v>
      </c>
      <c r="C3" s="89"/>
      <c r="D3" s="82"/>
      <c r="E3" s="83"/>
      <c r="F3" s="83"/>
      <c r="G3" s="83"/>
      <c r="H3" s="83"/>
      <c r="I3" s="83"/>
      <c r="J3" s="83"/>
      <c r="K3" s="84"/>
    </row>
    <row r="4" spans="1:38" s="24" customFormat="1" ht="21" customHeight="1">
      <c r="A4" s="86"/>
      <c r="B4" s="88" t="s">
        <v>55</v>
      </c>
      <c r="C4" s="89"/>
      <c r="D4" s="106"/>
      <c r="E4" s="106"/>
      <c r="F4" s="56"/>
      <c r="G4" s="25"/>
      <c r="H4" s="25"/>
      <c r="I4" s="25"/>
      <c r="J4" s="25"/>
    </row>
    <row r="5" spans="1:38" s="24" customFormat="1" ht="21" customHeight="1">
      <c r="A5" s="86"/>
      <c r="B5" s="88" t="s">
        <v>138</v>
      </c>
      <c r="C5" s="89"/>
      <c r="D5" s="103" t="str">
        <f>PHONETIC(D4)</f>
        <v/>
      </c>
      <c r="E5" s="103"/>
      <c r="F5" s="56"/>
      <c r="G5" s="25"/>
      <c r="H5" s="25"/>
      <c r="I5" s="25"/>
      <c r="J5" s="25"/>
    </row>
    <row r="6" spans="1:38" s="24" customFormat="1" ht="21" customHeight="1">
      <c r="A6" s="86"/>
      <c r="B6" s="90" t="s">
        <v>132</v>
      </c>
      <c r="C6" s="91"/>
      <c r="D6" s="57"/>
      <c r="E6" s="58"/>
      <c r="F6" s="58"/>
    </row>
    <row r="7" spans="1:38" s="24" customFormat="1" ht="21" customHeight="1">
      <c r="A7" s="86"/>
      <c r="B7" s="90" t="s">
        <v>133</v>
      </c>
      <c r="C7" s="91"/>
      <c r="D7" s="82"/>
      <c r="E7" s="83"/>
      <c r="F7" s="83"/>
      <c r="G7" s="83"/>
      <c r="H7" s="83"/>
      <c r="I7" s="83"/>
      <c r="J7" s="83"/>
      <c r="K7" s="84"/>
    </row>
    <row r="8" spans="1:38" s="24" customFormat="1" ht="21" customHeight="1">
      <c r="A8" s="86"/>
      <c r="B8" s="90" t="s">
        <v>134</v>
      </c>
      <c r="C8" s="91"/>
      <c r="D8" s="104"/>
      <c r="E8" s="104"/>
      <c r="F8" s="58"/>
    </row>
    <row r="9" spans="1:38" s="24" customFormat="1" ht="21" customHeight="1">
      <c r="A9" s="86"/>
      <c r="B9" s="90" t="s">
        <v>135</v>
      </c>
      <c r="C9" s="91"/>
      <c r="D9" s="105"/>
      <c r="E9" s="105"/>
      <c r="F9" s="58"/>
    </row>
    <row r="10" spans="1:38" s="24" customFormat="1" ht="21" customHeight="1">
      <c r="A10" s="87"/>
      <c r="B10" s="90" t="s">
        <v>136</v>
      </c>
      <c r="C10" s="91"/>
      <c r="D10" s="82"/>
      <c r="E10" s="83"/>
      <c r="F10" s="83"/>
      <c r="G10" s="83"/>
      <c r="H10" s="83"/>
      <c r="I10" s="83"/>
      <c r="J10" s="83"/>
      <c r="K10" s="84"/>
    </row>
    <row r="11" spans="1:38" s="24" customFormat="1" ht="21" customHeight="1">
      <c r="A11" s="26"/>
      <c r="D11" s="27"/>
      <c r="E11" s="27"/>
      <c r="F11" s="27"/>
    </row>
    <row r="12" spans="1:38" s="1" customFormat="1" ht="24" customHeight="1">
      <c r="A12" s="95" t="s">
        <v>56</v>
      </c>
      <c r="B12" s="96" t="s">
        <v>143</v>
      </c>
      <c r="C12" s="96"/>
      <c r="D12" s="96" t="s">
        <v>144</v>
      </c>
      <c r="E12" s="96"/>
      <c r="F12" s="96" t="s">
        <v>145</v>
      </c>
      <c r="G12" s="97" t="s">
        <v>57</v>
      </c>
      <c r="H12" s="97"/>
      <c r="I12" s="97"/>
      <c r="J12" s="97"/>
      <c r="K12" s="92" t="s">
        <v>79</v>
      </c>
      <c r="L12" s="93"/>
      <c r="M12" s="93"/>
      <c r="N12" s="92" t="s">
        <v>80</v>
      </c>
      <c r="O12" s="93"/>
      <c r="P12" s="93"/>
      <c r="Q12" s="92" t="s">
        <v>81</v>
      </c>
      <c r="R12" s="94"/>
      <c r="S12" s="94"/>
      <c r="T12" s="92" t="s">
        <v>82</v>
      </c>
      <c r="U12" s="94"/>
      <c r="V12" s="94"/>
      <c r="W12" s="92" t="s">
        <v>142</v>
      </c>
      <c r="X12" s="94"/>
      <c r="Y12" s="94"/>
      <c r="Z12" s="94"/>
      <c r="AA12" s="94"/>
      <c r="AB12" s="94"/>
      <c r="AC12" s="94"/>
      <c r="AD12" s="99" t="s">
        <v>77</v>
      </c>
      <c r="AE12" s="99"/>
      <c r="AF12" s="99"/>
      <c r="AG12" s="99" t="s">
        <v>76</v>
      </c>
      <c r="AH12" s="98" t="s">
        <v>35</v>
      </c>
      <c r="AI12" s="98" t="s">
        <v>20</v>
      </c>
      <c r="AJ12" s="98" t="s">
        <v>21</v>
      </c>
      <c r="AK12" s="98" t="s">
        <v>58</v>
      </c>
      <c r="AL12" s="76" t="s">
        <v>169</v>
      </c>
    </row>
    <row r="13" spans="1:38" s="1" customFormat="1">
      <c r="A13" s="95"/>
      <c r="B13" s="96"/>
      <c r="C13" s="96"/>
      <c r="D13" s="96"/>
      <c r="E13" s="96"/>
      <c r="F13" s="96"/>
      <c r="G13" s="43"/>
      <c r="H13" s="43"/>
      <c r="I13" s="43"/>
      <c r="J13" s="43"/>
      <c r="K13" s="93" t="s">
        <v>37</v>
      </c>
      <c r="L13" s="93" t="s">
        <v>40</v>
      </c>
      <c r="M13" s="93" t="s">
        <v>74</v>
      </c>
      <c r="N13" s="93" t="s">
        <v>37</v>
      </c>
      <c r="O13" s="93" t="s">
        <v>40</v>
      </c>
      <c r="P13" s="93" t="s">
        <v>74</v>
      </c>
      <c r="Q13" s="93" t="s">
        <v>37</v>
      </c>
      <c r="R13" s="93" t="s">
        <v>40</v>
      </c>
      <c r="S13" s="93" t="s">
        <v>74</v>
      </c>
      <c r="T13" s="93" t="s">
        <v>37</v>
      </c>
      <c r="U13" s="93" t="s">
        <v>40</v>
      </c>
      <c r="V13" s="93" t="s">
        <v>74</v>
      </c>
      <c r="W13" s="93" t="s">
        <v>37</v>
      </c>
      <c r="X13" s="93"/>
      <c r="Y13" s="93"/>
      <c r="Z13" s="93" t="s">
        <v>40</v>
      </c>
      <c r="AA13" s="93"/>
      <c r="AB13" s="93"/>
      <c r="AC13" s="45"/>
      <c r="AD13" s="93" t="s">
        <v>37</v>
      </c>
      <c r="AE13" s="93" t="s">
        <v>40</v>
      </c>
      <c r="AF13" s="107" t="s">
        <v>75</v>
      </c>
      <c r="AG13" s="99"/>
      <c r="AH13" s="98"/>
      <c r="AI13" s="98"/>
      <c r="AJ13" s="98"/>
      <c r="AK13" s="98"/>
      <c r="AL13" s="76"/>
    </row>
    <row r="14" spans="1:38" s="28" customFormat="1" ht="21" customHeight="1">
      <c r="A14" s="95"/>
      <c r="B14" s="96"/>
      <c r="C14" s="96"/>
      <c r="D14" s="96"/>
      <c r="E14" s="96"/>
      <c r="F14" s="96"/>
      <c r="G14" s="43" t="s">
        <v>68</v>
      </c>
      <c r="H14" s="43" t="s">
        <v>59</v>
      </c>
      <c r="I14" s="43" t="s">
        <v>60</v>
      </c>
      <c r="J14" s="43" t="s">
        <v>61</v>
      </c>
      <c r="K14" s="93"/>
      <c r="L14" s="93"/>
      <c r="M14" s="93"/>
      <c r="N14" s="93"/>
      <c r="O14" s="93"/>
      <c r="P14" s="93"/>
      <c r="Q14" s="93"/>
      <c r="R14" s="93"/>
      <c r="S14" s="93"/>
      <c r="T14" s="93"/>
      <c r="U14" s="93"/>
      <c r="V14" s="93"/>
      <c r="W14" s="44" t="s">
        <v>139</v>
      </c>
      <c r="X14" s="67" t="s">
        <v>167</v>
      </c>
      <c r="Y14" s="67" t="s">
        <v>168</v>
      </c>
      <c r="Z14" s="44" t="s">
        <v>139</v>
      </c>
      <c r="AA14" s="67" t="s">
        <v>167</v>
      </c>
      <c r="AB14" s="67" t="s">
        <v>168</v>
      </c>
      <c r="AC14" s="44" t="s">
        <v>74</v>
      </c>
      <c r="AD14" s="93"/>
      <c r="AE14" s="93"/>
      <c r="AF14" s="107"/>
      <c r="AG14" s="100"/>
      <c r="AH14" s="46">
        <v>4000</v>
      </c>
      <c r="AI14" s="46">
        <v>2000</v>
      </c>
      <c r="AJ14" s="46">
        <v>10000</v>
      </c>
      <c r="AK14" s="98"/>
      <c r="AL14" s="76"/>
    </row>
    <row r="15" spans="1:38" ht="24" customHeight="1">
      <c r="A15" s="42">
        <v>1</v>
      </c>
      <c r="B15" s="108"/>
      <c r="C15" s="102"/>
      <c r="D15" s="101"/>
      <c r="E15" s="102"/>
      <c r="F15" s="59"/>
      <c r="G15" s="37"/>
      <c r="H15" s="36"/>
      <c r="I15" s="36"/>
      <c r="J15" s="36"/>
      <c r="K15" s="60"/>
      <c r="L15" s="60"/>
      <c r="M15" s="72">
        <f>K15+L15</f>
        <v>0</v>
      </c>
      <c r="N15" s="60"/>
      <c r="O15" s="60"/>
      <c r="P15" s="72">
        <f>N15+O15</f>
        <v>0</v>
      </c>
      <c r="Q15" s="60"/>
      <c r="R15" s="60"/>
      <c r="S15" s="72">
        <f>Q15+R15</f>
        <v>0</v>
      </c>
      <c r="T15" s="60"/>
      <c r="U15" s="60"/>
      <c r="V15" s="72">
        <f>T15+U15</f>
        <v>0</v>
      </c>
      <c r="W15" s="60"/>
      <c r="X15" s="60"/>
      <c r="Y15" s="60"/>
      <c r="Z15" s="60"/>
      <c r="AA15" s="60"/>
      <c r="AB15" s="60"/>
      <c r="AC15" s="72">
        <f>W15+Z15</f>
        <v>0</v>
      </c>
      <c r="AD15" s="72">
        <f>K15*2+N15*2+Q15+T15+X15-Y15</f>
        <v>0</v>
      </c>
      <c r="AE15" s="72">
        <f>L15*2+O15*2+R15+U15+AA15-AB15</f>
        <v>0</v>
      </c>
      <c r="AF15" s="72">
        <f>AD15+AE15</f>
        <v>0</v>
      </c>
      <c r="AG15" s="60"/>
      <c r="AH15" s="74">
        <f t="shared" ref="AH15:AH34" si="0">$AH$14*(M15+P15)</f>
        <v>0</v>
      </c>
      <c r="AI15" s="74">
        <f t="shared" ref="AI15:AI34" si="1">$AI$14*(S15+V15)</f>
        <v>0</v>
      </c>
      <c r="AJ15" s="74">
        <f t="shared" ref="AJ15:AJ34" si="2">$AJ$14*AC15</f>
        <v>0</v>
      </c>
      <c r="AK15" s="74">
        <f>SUM(AH15:AJ15)</f>
        <v>0</v>
      </c>
      <c r="AL15" s="30">
        <v>1</v>
      </c>
    </row>
    <row r="16" spans="1:38" ht="24" customHeight="1">
      <c r="A16" s="42">
        <v>2</v>
      </c>
      <c r="B16" s="101"/>
      <c r="C16" s="102"/>
      <c r="D16" s="101"/>
      <c r="E16" s="102"/>
      <c r="F16" s="59"/>
      <c r="G16" s="37"/>
      <c r="H16" s="36"/>
      <c r="I16" s="36"/>
      <c r="J16" s="36"/>
      <c r="K16" s="60"/>
      <c r="L16" s="60"/>
      <c r="M16" s="72">
        <f t="shared" ref="M16:M29" si="3">K16+L16</f>
        <v>0</v>
      </c>
      <c r="N16" s="60"/>
      <c r="O16" s="60"/>
      <c r="P16" s="72">
        <f t="shared" ref="P16:P29" si="4">N16+O16</f>
        <v>0</v>
      </c>
      <c r="Q16" s="60"/>
      <c r="R16" s="60"/>
      <c r="S16" s="72">
        <f t="shared" ref="S16:S29" si="5">Q16+R16</f>
        <v>0</v>
      </c>
      <c r="T16" s="60"/>
      <c r="U16" s="60"/>
      <c r="V16" s="72">
        <f t="shared" ref="V16:V29" si="6">T16+U16</f>
        <v>0</v>
      </c>
      <c r="W16" s="60"/>
      <c r="X16" s="60"/>
      <c r="Y16" s="60"/>
      <c r="Z16" s="60"/>
      <c r="AA16" s="60"/>
      <c r="AB16" s="60"/>
      <c r="AC16" s="72">
        <f t="shared" ref="AC16:AC34" si="7">W16+Z16</f>
        <v>0</v>
      </c>
      <c r="AD16" s="72">
        <f t="shared" ref="AD16:AD34" si="8">K16*2+N16*2+Q16+T16+X16-Y16</f>
        <v>0</v>
      </c>
      <c r="AE16" s="72">
        <f t="shared" ref="AE16:AE34" si="9">L16*2+O16*2+R16+U16+AA16-AB16</f>
        <v>0</v>
      </c>
      <c r="AF16" s="72">
        <f t="shared" ref="AF16:AF34" si="10">AD16+AE16</f>
        <v>0</v>
      </c>
      <c r="AG16" s="60"/>
      <c r="AH16" s="74">
        <f t="shared" si="0"/>
        <v>0</v>
      </c>
      <c r="AI16" s="74">
        <f t="shared" si="1"/>
        <v>0</v>
      </c>
      <c r="AJ16" s="74">
        <f t="shared" si="2"/>
        <v>0</v>
      </c>
      <c r="AK16" s="74">
        <f t="shared" ref="AK16:AK34" si="11">SUM(AH16:AJ16)</f>
        <v>0</v>
      </c>
      <c r="AL16" s="30">
        <v>2</v>
      </c>
    </row>
    <row r="17" spans="1:38" ht="24" customHeight="1">
      <c r="A17" s="42">
        <v>3</v>
      </c>
      <c r="B17" s="101"/>
      <c r="C17" s="102"/>
      <c r="D17" s="101"/>
      <c r="E17" s="102"/>
      <c r="F17" s="59"/>
      <c r="G17" s="37"/>
      <c r="H17" s="36"/>
      <c r="I17" s="36"/>
      <c r="J17" s="36"/>
      <c r="K17" s="60"/>
      <c r="L17" s="60"/>
      <c r="M17" s="72">
        <f t="shared" si="3"/>
        <v>0</v>
      </c>
      <c r="N17" s="60"/>
      <c r="O17" s="60"/>
      <c r="P17" s="72">
        <f t="shared" si="4"/>
        <v>0</v>
      </c>
      <c r="Q17" s="60"/>
      <c r="R17" s="60"/>
      <c r="S17" s="72">
        <f t="shared" si="5"/>
        <v>0</v>
      </c>
      <c r="T17" s="60"/>
      <c r="U17" s="60"/>
      <c r="V17" s="72">
        <f t="shared" si="6"/>
        <v>0</v>
      </c>
      <c r="W17" s="60"/>
      <c r="X17" s="60"/>
      <c r="Y17" s="60"/>
      <c r="Z17" s="60"/>
      <c r="AA17" s="60"/>
      <c r="AB17" s="60"/>
      <c r="AC17" s="72">
        <f t="shared" si="7"/>
        <v>0</v>
      </c>
      <c r="AD17" s="72">
        <f t="shared" si="8"/>
        <v>0</v>
      </c>
      <c r="AE17" s="72">
        <f t="shared" si="9"/>
        <v>0</v>
      </c>
      <c r="AF17" s="72">
        <f t="shared" si="10"/>
        <v>0</v>
      </c>
      <c r="AG17" s="60"/>
      <c r="AH17" s="74">
        <f t="shared" si="0"/>
        <v>0</v>
      </c>
      <c r="AI17" s="74">
        <f t="shared" si="1"/>
        <v>0</v>
      </c>
      <c r="AJ17" s="74">
        <f t="shared" si="2"/>
        <v>0</v>
      </c>
      <c r="AK17" s="74">
        <f t="shared" si="11"/>
        <v>0</v>
      </c>
      <c r="AL17" s="30">
        <v>3</v>
      </c>
    </row>
    <row r="18" spans="1:38" ht="24" customHeight="1">
      <c r="A18" s="42">
        <v>4</v>
      </c>
      <c r="B18" s="101"/>
      <c r="C18" s="102"/>
      <c r="D18" s="101"/>
      <c r="E18" s="102"/>
      <c r="F18" s="59"/>
      <c r="G18" s="37"/>
      <c r="H18" s="36"/>
      <c r="I18" s="36"/>
      <c r="J18" s="36"/>
      <c r="K18" s="60"/>
      <c r="L18" s="60"/>
      <c r="M18" s="72">
        <f t="shared" si="3"/>
        <v>0</v>
      </c>
      <c r="N18" s="60"/>
      <c r="O18" s="60"/>
      <c r="P18" s="72">
        <f t="shared" si="4"/>
        <v>0</v>
      </c>
      <c r="Q18" s="60"/>
      <c r="R18" s="60"/>
      <c r="S18" s="72">
        <f t="shared" si="5"/>
        <v>0</v>
      </c>
      <c r="T18" s="60"/>
      <c r="U18" s="60"/>
      <c r="V18" s="72">
        <f t="shared" si="6"/>
        <v>0</v>
      </c>
      <c r="W18" s="60"/>
      <c r="X18" s="60"/>
      <c r="Y18" s="60"/>
      <c r="Z18" s="60"/>
      <c r="AA18" s="60"/>
      <c r="AB18" s="60"/>
      <c r="AC18" s="72">
        <f t="shared" si="7"/>
        <v>0</v>
      </c>
      <c r="AD18" s="72">
        <f t="shared" si="8"/>
        <v>0</v>
      </c>
      <c r="AE18" s="72">
        <f t="shared" si="9"/>
        <v>0</v>
      </c>
      <c r="AF18" s="72">
        <f t="shared" si="10"/>
        <v>0</v>
      </c>
      <c r="AG18" s="60"/>
      <c r="AH18" s="74">
        <f t="shared" si="0"/>
        <v>0</v>
      </c>
      <c r="AI18" s="74">
        <f t="shared" si="1"/>
        <v>0</v>
      </c>
      <c r="AJ18" s="74">
        <f t="shared" si="2"/>
        <v>0</v>
      </c>
      <c r="AK18" s="74">
        <f t="shared" si="11"/>
        <v>0</v>
      </c>
      <c r="AL18" s="30">
        <v>4</v>
      </c>
    </row>
    <row r="19" spans="1:38" ht="24" customHeight="1">
      <c r="A19" s="42">
        <v>5</v>
      </c>
      <c r="B19" s="101"/>
      <c r="C19" s="102"/>
      <c r="D19" s="101"/>
      <c r="E19" s="102"/>
      <c r="F19" s="59"/>
      <c r="G19" s="37"/>
      <c r="H19" s="36"/>
      <c r="I19" s="36"/>
      <c r="J19" s="36"/>
      <c r="K19" s="60"/>
      <c r="L19" s="60"/>
      <c r="M19" s="72">
        <f t="shared" si="3"/>
        <v>0</v>
      </c>
      <c r="N19" s="60"/>
      <c r="O19" s="60"/>
      <c r="P19" s="72">
        <f t="shared" si="4"/>
        <v>0</v>
      </c>
      <c r="Q19" s="60"/>
      <c r="R19" s="60"/>
      <c r="S19" s="72">
        <f t="shared" si="5"/>
        <v>0</v>
      </c>
      <c r="T19" s="60"/>
      <c r="U19" s="60"/>
      <c r="V19" s="72">
        <f t="shared" si="6"/>
        <v>0</v>
      </c>
      <c r="W19" s="60"/>
      <c r="X19" s="60"/>
      <c r="Y19" s="60"/>
      <c r="Z19" s="60"/>
      <c r="AA19" s="60"/>
      <c r="AB19" s="60"/>
      <c r="AC19" s="72">
        <f t="shared" si="7"/>
        <v>0</v>
      </c>
      <c r="AD19" s="72">
        <f t="shared" si="8"/>
        <v>0</v>
      </c>
      <c r="AE19" s="72">
        <f t="shared" si="9"/>
        <v>0</v>
      </c>
      <c r="AF19" s="72">
        <f t="shared" si="10"/>
        <v>0</v>
      </c>
      <c r="AG19" s="60"/>
      <c r="AH19" s="74">
        <f t="shared" si="0"/>
        <v>0</v>
      </c>
      <c r="AI19" s="74">
        <f t="shared" si="1"/>
        <v>0</v>
      </c>
      <c r="AJ19" s="74">
        <f t="shared" si="2"/>
        <v>0</v>
      </c>
      <c r="AK19" s="74">
        <f t="shared" si="11"/>
        <v>0</v>
      </c>
      <c r="AL19" s="30">
        <v>5</v>
      </c>
    </row>
    <row r="20" spans="1:38" ht="24" customHeight="1">
      <c r="A20" s="42">
        <v>6</v>
      </c>
      <c r="B20" s="101"/>
      <c r="C20" s="102"/>
      <c r="D20" s="101"/>
      <c r="E20" s="102"/>
      <c r="F20" s="59"/>
      <c r="G20" s="37"/>
      <c r="H20" s="36"/>
      <c r="I20" s="36"/>
      <c r="J20" s="36"/>
      <c r="K20" s="60"/>
      <c r="L20" s="60"/>
      <c r="M20" s="72">
        <f t="shared" si="3"/>
        <v>0</v>
      </c>
      <c r="N20" s="60"/>
      <c r="O20" s="60"/>
      <c r="P20" s="72">
        <f t="shared" si="4"/>
        <v>0</v>
      </c>
      <c r="Q20" s="60"/>
      <c r="R20" s="60"/>
      <c r="S20" s="72">
        <f t="shared" si="5"/>
        <v>0</v>
      </c>
      <c r="T20" s="60"/>
      <c r="U20" s="60"/>
      <c r="V20" s="72">
        <f t="shared" si="6"/>
        <v>0</v>
      </c>
      <c r="W20" s="60"/>
      <c r="X20" s="60"/>
      <c r="Y20" s="60"/>
      <c r="Z20" s="60"/>
      <c r="AA20" s="60"/>
      <c r="AB20" s="60"/>
      <c r="AC20" s="72">
        <f t="shared" si="7"/>
        <v>0</v>
      </c>
      <c r="AD20" s="72">
        <f t="shared" si="8"/>
        <v>0</v>
      </c>
      <c r="AE20" s="72">
        <f t="shared" si="9"/>
        <v>0</v>
      </c>
      <c r="AF20" s="72">
        <f t="shared" si="10"/>
        <v>0</v>
      </c>
      <c r="AG20" s="60"/>
      <c r="AH20" s="74">
        <f t="shared" si="0"/>
        <v>0</v>
      </c>
      <c r="AI20" s="74">
        <f t="shared" si="1"/>
        <v>0</v>
      </c>
      <c r="AJ20" s="74">
        <f t="shared" si="2"/>
        <v>0</v>
      </c>
      <c r="AK20" s="74">
        <f t="shared" si="11"/>
        <v>0</v>
      </c>
      <c r="AL20" s="30">
        <v>6</v>
      </c>
    </row>
    <row r="21" spans="1:38" ht="24" customHeight="1">
      <c r="A21" s="42">
        <v>7</v>
      </c>
      <c r="B21" s="101"/>
      <c r="C21" s="102"/>
      <c r="D21" s="101"/>
      <c r="E21" s="102"/>
      <c r="F21" s="59"/>
      <c r="G21" s="37"/>
      <c r="H21" s="36"/>
      <c r="I21" s="36"/>
      <c r="J21" s="36"/>
      <c r="K21" s="60"/>
      <c r="L21" s="60"/>
      <c r="M21" s="72">
        <f t="shared" si="3"/>
        <v>0</v>
      </c>
      <c r="N21" s="60"/>
      <c r="O21" s="60"/>
      <c r="P21" s="72">
        <f t="shared" si="4"/>
        <v>0</v>
      </c>
      <c r="Q21" s="60"/>
      <c r="R21" s="60"/>
      <c r="S21" s="72">
        <f t="shared" si="5"/>
        <v>0</v>
      </c>
      <c r="T21" s="60"/>
      <c r="U21" s="60"/>
      <c r="V21" s="72">
        <f t="shared" si="6"/>
        <v>0</v>
      </c>
      <c r="W21" s="60"/>
      <c r="X21" s="60"/>
      <c r="Y21" s="60"/>
      <c r="Z21" s="60"/>
      <c r="AA21" s="60"/>
      <c r="AB21" s="60"/>
      <c r="AC21" s="72">
        <f t="shared" si="7"/>
        <v>0</v>
      </c>
      <c r="AD21" s="72">
        <f t="shared" si="8"/>
        <v>0</v>
      </c>
      <c r="AE21" s="72">
        <f t="shared" si="9"/>
        <v>0</v>
      </c>
      <c r="AF21" s="72">
        <f t="shared" si="10"/>
        <v>0</v>
      </c>
      <c r="AG21" s="60"/>
      <c r="AH21" s="74">
        <f t="shared" si="0"/>
        <v>0</v>
      </c>
      <c r="AI21" s="74">
        <f t="shared" si="1"/>
        <v>0</v>
      </c>
      <c r="AJ21" s="74">
        <f t="shared" si="2"/>
        <v>0</v>
      </c>
      <c r="AK21" s="74">
        <f t="shared" si="11"/>
        <v>0</v>
      </c>
      <c r="AL21" s="30">
        <v>7</v>
      </c>
    </row>
    <row r="22" spans="1:38" ht="24" customHeight="1">
      <c r="A22" s="42">
        <v>8</v>
      </c>
      <c r="B22" s="101"/>
      <c r="C22" s="102"/>
      <c r="D22" s="101"/>
      <c r="E22" s="102"/>
      <c r="F22" s="59"/>
      <c r="G22" s="37"/>
      <c r="H22" s="36"/>
      <c r="I22" s="36"/>
      <c r="J22" s="36"/>
      <c r="K22" s="60"/>
      <c r="L22" s="60"/>
      <c r="M22" s="72">
        <f t="shared" si="3"/>
        <v>0</v>
      </c>
      <c r="N22" s="60"/>
      <c r="O22" s="60"/>
      <c r="P22" s="72">
        <f t="shared" si="4"/>
        <v>0</v>
      </c>
      <c r="Q22" s="60"/>
      <c r="R22" s="60"/>
      <c r="S22" s="72">
        <f t="shared" si="5"/>
        <v>0</v>
      </c>
      <c r="T22" s="60"/>
      <c r="U22" s="60"/>
      <c r="V22" s="72">
        <f t="shared" si="6"/>
        <v>0</v>
      </c>
      <c r="W22" s="60"/>
      <c r="X22" s="60"/>
      <c r="Y22" s="60"/>
      <c r="Z22" s="60"/>
      <c r="AA22" s="60"/>
      <c r="AB22" s="60"/>
      <c r="AC22" s="72">
        <f t="shared" si="7"/>
        <v>0</v>
      </c>
      <c r="AD22" s="72">
        <f t="shared" si="8"/>
        <v>0</v>
      </c>
      <c r="AE22" s="72">
        <f t="shared" si="9"/>
        <v>0</v>
      </c>
      <c r="AF22" s="72">
        <f t="shared" si="10"/>
        <v>0</v>
      </c>
      <c r="AG22" s="60"/>
      <c r="AH22" s="74">
        <f t="shared" si="0"/>
        <v>0</v>
      </c>
      <c r="AI22" s="74">
        <f t="shared" si="1"/>
        <v>0</v>
      </c>
      <c r="AJ22" s="74">
        <f t="shared" si="2"/>
        <v>0</v>
      </c>
      <c r="AK22" s="74">
        <f t="shared" si="11"/>
        <v>0</v>
      </c>
      <c r="AL22" s="30">
        <v>8</v>
      </c>
    </row>
    <row r="23" spans="1:38" ht="24" customHeight="1">
      <c r="A23" s="42">
        <v>9</v>
      </c>
      <c r="B23" s="101"/>
      <c r="C23" s="102"/>
      <c r="D23" s="101"/>
      <c r="E23" s="102"/>
      <c r="F23" s="59"/>
      <c r="G23" s="37"/>
      <c r="H23" s="36"/>
      <c r="I23" s="36"/>
      <c r="J23" s="36"/>
      <c r="K23" s="60"/>
      <c r="L23" s="60"/>
      <c r="M23" s="72">
        <f t="shared" si="3"/>
        <v>0</v>
      </c>
      <c r="N23" s="60"/>
      <c r="O23" s="60"/>
      <c r="P23" s="72">
        <f t="shared" si="4"/>
        <v>0</v>
      </c>
      <c r="Q23" s="60"/>
      <c r="R23" s="60"/>
      <c r="S23" s="72">
        <f t="shared" si="5"/>
        <v>0</v>
      </c>
      <c r="T23" s="60"/>
      <c r="U23" s="60"/>
      <c r="V23" s="72">
        <f t="shared" si="6"/>
        <v>0</v>
      </c>
      <c r="W23" s="60"/>
      <c r="X23" s="60"/>
      <c r="Y23" s="60"/>
      <c r="Z23" s="60"/>
      <c r="AA23" s="60"/>
      <c r="AB23" s="60"/>
      <c r="AC23" s="72">
        <f t="shared" si="7"/>
        <v>0</v>
      </c>
      <c r="AD23" s="72">
        <f t="shared" si="8"/>
        <v>0</v>
      </c>
      <c r="AE23" s="72">
        <f t="shared" si="9"/>
        <v>0</v>
      </c>
      <c r="AF23" s="72">
        <f t="shared" si="10"/>
        <v>0</v>
      </c>
      <c r="AG23" s="60"/>
      <c r="AH23" s="74">
        <f t="shared" si="0"/>
        <v>0</v>
      </c>
      <c r="AI23" s="74">
        <f t="shared" si="1"/>
        <v>0</v>
      </c>
      <c r="AJ23" s="74">
        <f t="shared" si="2"/>
        <v>0</v>
      </c>
      <c r="AK23" s="74">
        <f t="shared" si="11"/>
        <v>0</v>
      </c>
      <c r="AL23" s="30">
        <v>9</v>
      </c>
    </row>
    <row r="24" spans="1:38" ht="24" customHeight="1">
      <c r="A24" s="42">
        <v>10</v>
      </c>
      <c r="B24" s="101"/>
      <c r="C24" s="102"/>
      <c r="D24" s="101"/>
      <c r="E24" s="102"/>
      <c r="F24" s="59"/>
      <c r="G24" s="37"/>
      <c r="H24" s="36"/>
      <c r="I24" s="36"/>
      <c r="J24" s="36"/>
      <c r="K24" s="60"/>
      <c r="L24" s="60"/>
      <c r="M24" s="72">
        <f t="shared" si="3"/>
        <v>0</v>
      </c>
      <c r="N24" s="60"/>
      <c r="O24" s="60"/>
      <c r="P24" s="72">
        <f t="shared" si="4"/>
        <v>0</v>
      </c>
      <c r="Q24" s="60"/>
      <c r="R24" s="60"/>
      <c r="S24" s="72">
        <f t="shared" si="5"/>
        <v>0</v>
      </c>
      <c r="T24" s="60"/>
      <c r="U24" s="60"/>
      <c r="V24" s="72">
        <f t="shared" si="6"/>
        <v>0</v>
      </c>
      <c r="W24" s="60"/>
      <c r="X24" s="60"/>
      <c r="Y24" s="60"/>
      <c r="Z24" s="60"/>
      <c r="AA24" s="60"/>
      <c r="AB24" s="60"/>
      <c r="AC24" s="72">
        <f t="shared" si="7"/>
        <v>0</v>
      </c>
      <c r="AD24" s="72">
        <f t="shared" si="8"/>
        <v>0</v>
      </c>
      <c r="AE24" s="72">
        <f t="shared" si="9"/>
        <v>0</v>
      </c>
      <c r="AF24" s="72">
        <f t="shared" si="10"/>
        <v>0</v>
      </c>
      <c r="AG24" s="60"/>
      <c r="AH24" s="74">
        <f t="shared" si="0"/>
        <v>0</v>
      </c>
      <c r="AI24" s="74">
        <f t="shared" si="1"/>
        <v>0</v>
      </c>
      <c r="AJ24" s="74">
        <f t="shared" si="2"/>
        <v>0</v>
      </c>
      <c r="AK24" s="74">
        <f t="shared" si="11"/>
        <v>0</v>
      </c>
      <c r="AL24" s="30">
        <v>10</v>
      </c>
    </row>
    <row r="25" spans="1:38" ht="24" customHeight="1">
      <c r="A25" s="42">
        <v>11</v>
      </c>
      <c r="B25" s="101"/>
      <c r="C25" s="102"/>
      <c r="D25" s="101"/>
      <c r="E25" s="102"/>
      <c r="F25" s="59"/>
      <c r="G25" s="37"/>
      <c r="H25" s="36"/>
      <c r="I25" s="36"/>
      <c r="J25" s="36"/>
      <c r="K25" s="60"/>
      <c r="L25" s="60"/>
      <c r="M25" s="72">
        <f t="shared" si="3"/>
        <v>0</v>
      </c>
      <c r="N25" s="60"/>
      <c r="O25" s="60"/>
      <c r="P25" s="72">
        <f t="shared" si="4"/>
        <v>0</v>
      </c>
      <c r="Q25" s="60"/>
      <c r="R25" s="60"/>
      <c r="S25" s="72">
        <f t="shared" si="5"/>
        <v>0</v>
      </c>
      <c r="T25" s="60"/>
      <c r="U25" s="60"/>
      <c r="V25" s="72">
        <f t="shared" si="6"/>
        <v>0</v>
      </c>
      <c r="W25" s="60"/>
      <c r="X25" s="60"/>
      <c r="Y25" s="60"/>
      <c r="Z25" s="60"/>
      <c r="AA25" s="60"/>
      <c r="AB25" s="60"/>
      <c r="AC25" s="72">
        <f t="shared" si="7"/>
        <v>0</v>
      </c>
      <c r="AD25" s="72">
        <f t="shared" si="8"/>
        <v>0</v>
      </c>
      <c r="AE25" s="72">
        <f t="shared" si="9"/>
        <v>0</v>
      </c>
      <c r="AF25" s="72">
        <f t="shared" si="10"/>
        <v>0</v>
      </c>
      <c r="AG25" s="60"/>
      <c r="AH25" s="74">
        <f t="shared" si="0"/>
        <v>0</v>
      </c>
      <c r="AI25" s="74">
        <f t="shared" si="1"/>
        <v>0</v>
      </c>
      <c r="AJ25" s="74">
        <f t="shared" si="2"/>
        <v>0</v>
      </c>
      <c r="AK25" s="74">
        <f t="shared" si="11"/>
        <v>0</v>
      </c>
      <c r="AL25" s="30">
        <v>11</v>
      </c>
    </row>
    <row r="26" spans="1:38" ht="24" customHeight="1">
      <c r="A26" s="42">
        <v>12</v>
      </c>
      <c r="B26" s="101"/>
      <c r="C26" s="102"/>
      <c r="D26" s="101"/>
      <c r="E26" s="102"/>
      <c r="F26" s="59"/>
      <c r="G26" s="37"/>
      <c r="H26" s="36"/>
      <c r="I26" s="36"/>
      <c r="J26" s="36"/>
      <c r="K26" s="60"/>
      <c r="L26" s="60"/>
      <c r="M26" s="72">
        <f t="shared" si="3"/>
        <v>0</v>
      </c>
      <c r="N26" s="60"/>
      <c r="O26" s="60"/>
      <c r="P26" s="72">
        <f t="shared" si="4"/>
        <v>0</v>
      </c>
      <c r="Q26" s="60"/>
      <c r="R26" s="60"/>
      <c r="S26" s="72">
        <f t="shared" si="5"/>
        <v>0</v>
      </c>
      <c r="T26" s="60"/>
      <c r="U26" s="60"/>
      <c r="V26" s="72">
        <f t="shared" si="6"/>
        <v>0</v>
      </c>
      <c r="W26" s="60"/>
      <c r="X26" s="60"/>
      <c r="Y26" s="60"/>
      <c r="Z26" s="60"/>
      <c r="AA26" s="60"/>
      <c r="AB26" s="60"/>
      <c r="AC26" s="72">
        <f t="shared" si="7"/>
        <v>0</v>
      </c>
      <c r="AD26" s="72">
        <f t="shared" si="8"/>
        <v>0</v>
      </c>
      <c r="AE26" s="72">
        <f t="shared" si="9"/>
        <v>0</v>
      </c>
      <c r="AF26" s="72">
        <f t="shared" si="10"/>
        <v>0</v>
      </c>
      <c r="AG26" s="60"/>
      <c r="AH26" s="74">
        <f t="shared" si="0"/>
        <v>0</v>
      </c>
      <c r="AI26" s="74">
        <f t="shared" si="1"/>
        <v>0</v>
      </c>
      <c r="AJ26" s="74">
        <f t="shared" si="2"/>
        <v>0</v>
      </c>
      <c r="AK26" s="74">
        <f t="shared" si="11"/>
        <v>0</v>
      </c>
      <c r="AL26" s="30">
        <v>12</v>
      </c>
    </row>
    <row r="27" spans="1:38" ht="24" customHeight="1">
      <c r="A27" s="42">
        <v>13</v>
      </c>
      <c r="B27" s="101"/>
      <c r="C27" s="102"/>
      <c r="D27" s="101"/>
      <c r="E27" s="102"/>
      <c r="F27" s="59"/>
      <c r="G27" s="37"/>
      <c r="H27" s="36"/>
      <c r="I27" s="36"/>
      <c r="J27" s="36"/>
      <c r="K27" s="60"/>
      <c r="L27" s="60"/>
      <c r="M27" s="72">
        <f t="shared" si="3"/>
        <v>0</v>
      </c>
      <c r="N27" s="60"/>
      <c r="O27" s="60"/>
      <c r="P27" s="72">
        <f t="shared" si="4"/>
        <v>0</v>
      </c>
      <c r="Q27" s="60"/>
      <c r="R27" s="60"/>
      <c r="S27" s="72">
        <f t="shared" si="5"/>
        <v>0</v>
      </c>
      <c r="T27" s="60"/>
      <c r="U27" s="60"/>
      <c r="V27" s="72">
        <f t="shared" si="6"/>
        <v>0</v>
      </c>
      <c r="W27" s="60"/>
      <c r="X27" s="60"/>
      <c r="Y27" s="60"/>
      <c r="Z27" s="60"/>
      <c r="AA27" s="60"/>
      <c r="AB27" s="60"/>
      <c r="AC27" s="72">
        <f t="shared" si="7"/>
        <v>0</v>
      </c>
      <c r="AD27" s="72">
        <f t="shared" si="8"/>
        <v>0</v>
      </c>
      <c r="AE27" s="72">
        <f t="shared" si="9"/>
        <v>0</v>
      </c>
      <c r="AF27" s="72">
        <f t="shared" si="10"/>
        <v>0</v>
      </c>
      <c r="AG27" s="60"/>
      <c r="AH27" s="74">
        <f t="shared" si="0"/>
        <v>0</v>
      </c>
      <c r="AI27" s="74">
        <f t="shared" si="1"/>
        <v>0</v>
      </c>
      <c r="AJ27" s="74">
        <f t="shared" si="2"/>
        <v>0</v>
      </c>
      <c r="AK27" s="74">
        <f t="shared" si="11"/>
        <v>0</v>
      </c>
      <c r="AL27" s="30">
        <v>13</v>
      </c>
    </row>
    <row r="28" spans="1:38" ht="24" customHeight="1">
      <c r="A28" s="42">
        <v>14</v>
      </c>
      <c r="B28" s="101"/>
      <c r="C28" s="102"/>
      <c r="D28" s="101"/>
      <c r="E28" s="102"/>
      <c r="F28" s="59"/>
      <c r="G28" s="37"/>
      <c r="H28" s="36"/>
      <c r="I28" s="36"/>
      <c r="J28" s="36"/>
      <c r="K28" s="60"/>
      <c r="L28" s="60"/>
      <c r="M28" s="72">
        <f t="shared" si="3"/>
        <v>0</v>
      </c>
      <c r="N28" s="60"/>
      <c r="O28" s="60"/>
      <c r="P28" s="72">
        <f t="shared" si="4"/>
        <v>0</v>
      </c>
      <c r="Q28" s="60"/>
      <c r="R28" s="60"/>
      <c r="S28" s="72">
        <f t="shared" si="5"/>
        <v>0</v>
      </c>
      <c r="T28" s="60"/>
      <c r="U28" s="60"/>
      <c r="V28" s="72">
        <f t="shared" si="6"/>
        <v>0</v>
      </c>
      <c r="W28" s="60"/>
      <c r="X28" s="60"/>
      <c r="Y28" s="60"/>
      <c r="Z28" s="60"/>
      <c r="AA28" s="60"/>
      <c r="AB28" s="60"/>
      <c r="AC28" s="72">
        <f t="shared" si="7"/>
        <v>0</v>
      </c>
      <c r="AD28" s="72">
        <f t="shared" si="8"/>
        <v>0</v>
      </c>
      <c r="AE28" s="72">
        <f t="shared" si="9"/>
        <v>0</v>
      </c>
      <c r="AF28" s="72">
        <f t="shared" si="10"/>
        <v>0</v>
      </c>
      <c r="AG28" s="60"/>
      <c r="AH28" s="74">
        <f t="shared" si="0"/>
        <v>0</v>
      </c>
      <c r="AI28" s="74">
        <f t="shared" si="1"/>
        <v>0</v>
      </c>
      <c r="AJ28" s="74">
        <f t="shared" si="2"/>
        <v>0</v>
      </c>
      <c r="AK28" s="74">
        <f t="shared" si="11"/>
        <v>0</v>
      </c>
      <c r="AL28" s="30">
        <v>14</v>
      </c>
    </row>
    <row r="29" spans="1:38" ht="24" customHeight="1">
      <c r="A29" s="42">
        <v>15</v>
      </c>
      <c r="B29" s="101"/>
      <c r="C29" s="102"/>
      <c r="D29" s="101"/>
      <c r="E29" s="102"/>
      <c r="F29" s="59"/>
      <c r="G29" s="37"/>
      <c r="H29" s="36"/>
      <c r="I29" s="36"/>
      <c r="J29" s="36"/>
      <c r="K29" s="60"/>
      <c r="L29" s="60"/>
      <c r="M29" s="72">
        <f t="shared" si="3"/>
        <v>0</v>
      </c>
      <c r="N29" s="60"/>
      <c r="O29" s="60"/>
      <c r="P29" s="72">
        <f t="shared" si="4"/>
        <v>0</v>
      </c>
      <c r="Q29" s="60"/>
      <c r="R29" s="60"/>
      <c r="S29" s="72">
        <f t="shared" si="5"/>
        <v>0</v>
      </c>
      <c r="T29" s="60"/>
      <c r="U29" s="60"/>
      <c r="V29" s="72">
        <f t="shared" si="6"/>
        <v>0</v>
      </c>
      <c r="W29" s="60"/>
      <c r="X29" s="60"/>
      <c r="Y29" s="60"/>
      <c r="Z29" s="60"/>
      <c r="AA29" s="60"/>
      <c r="AB29" s="60"/>
      <c r="AC29" s="72">
        <f t="shared" si="7"/>
        <v>0</v>
      </c>
      <c r="AD29" s="72">
        <f t="shared" si="8"/>
        <v>0</v>
      </c>
      <c r="AE29" s="72">
        <f t="shared" si="9"/>
        <v>0</v>
      </c>
      <c r="AF29" s="72">
        <f t="shared" si="10"/>
        <v>0</v>
      </c>
      <c r="AG29" s="60"/>
      <c r="AH29" s="74">
        <f t="shared" si="0"/>
        <v>0</v>
      </c>
      <c r="AI29" s="74">
        <f t="shared" si="1"/>
        <v>0</v>
      </c>
      <c r="AJ29" s="74">
        <f t="shared" si="2"/>
        <v>0</v>
      </c>
      <c r="AK29" s="74">
        <f t="shared" si="11"/>
        <v>0</v>
      </c>
      <c r="AL29" s="30">
        <v>15</v>
      </c>
    </row>
    <row r="30" spans="1:38" ht="24" customHeight="1">
      <c r="A30" s="42">
        <v>16</v>
      </c>
      <c r="B30" s="101"/>
      <c r="C30" s="102"/>
      <c r="D30" s="101"/>
      <c r="E30" s="102"/>
      <c r="F30" s="59"/>
      <c r="G30" s="37"/>
      <c r="H30" s="36"/>
      <c r="I30" s="36"/>
      <c r="J30" s="36"/>
      <c r="K30" s="60"/>
      <c r="L30" s="60"/>
      <c r="M30" s="72">
        <f t="shared" ref="M30:M34" si="12">K30+L30</f>
        <v>0</v>
      </c>
      <c r="N30" s="60"/>
      <c r="O30" s="60"/>
      <c r="P30" s="72">
        <f t="shared" ref="P30:P34" si="13">N30+O30</f>
        <v>0</v>
      </c>
      <c r="Q30" s="60"/>
      <c r="R30" s="60"/>
      <c r="S30" s="72">
        <f t="shared" ref="S30:S34" si="14">Q30+R30</f>
        <v>0</v>
      </c>
      <c r="T30" s="60"/>
      <c r="U30" s="60"/>
      <c r="V30" s="72">
        <f t="shared" ref="V30:V34" si="15">T30+U30</f>
        <v>0</v>
      </c>
      <c r="W30" s="60"/>
      <c r="X30" s="60"/>
      <c r="Y30" s="60"/>
      <c r="Z30" s="60"/>
      <c r="AA30" s="60"/>
      <c r="AB30" s="60"/>
      <c r="AC30" s="72">
        <f t="shared" si="7"/>
        <v>0</v>
      </c>
      <c r="AD30" s="72">
        <f t="shared" si="8"/>
        <v>0</v>
      </c>
      <c r="AE30" s="72">
        <f t="shared" si="9"/>
        <v>0</v>
      </c>
      <c r="AF30" s="72">
        <f t="shared" si="10"/>
        <v>0</v>
      </c>
      <c r="AG30" s="60"/>
      <c r="AH30" s="74">
        <f t="shared" si="0"/>
        <v>0</v>
      </c>
      <c r="AI30" s="74">
        <f t="shared" si="1"/>
        <v>0</v>
      </c>
      <c r="AJ30" s="74">
        <f t="shared" si="2"/>
        <v>0</v>
      </c>
      <c r="AK30" s="74">
        <f t="shared" si="11"/>
        <v>0</v>
      </c>
      <c r="AL30" s="30">
        <v>16</v>
      </c>
    </row>
    <row r="31" spans="1:38" ht="24" customHeight="1">
      <c r="A31" s="42">
        <v>17</v>
      </c>
      <c r="B31" s="101"/>
      <c r="C31" s="102"/>
      <c r="D31" s="101"/>
      <c r="E31" s="102"/>
      <c r="F31" s="59"/>
      <c r="G31" s="37"/>
      <c r="H31" s="36"/>
      <c r="I31" s="36"/>
      <c r="J31" s="36"/>
      <c r="K31" s="60"/>
      <c r="L31" s="60"/>
      <c r="M31" s="72">
        <f t="shared" si="12"/>
        <v>0</v>
      </c>
      <c r="N31" s="60"/>
      <c r="O31" s="60"/>
      <c r="P31" s="72">
        <f t="shared" si="13"/>
        <v>0</v>
      </c>
      <c r="Q31" s="60"/>
      <c r="R31" s="60"/>
      <c r="S31" s="72">
        <f t="shared" si="14"/>
        <v>0</v>
      </c>
      <c r="T31" s="60"/>
      <c r="U31" s="60"/>
      <c r="V31" s="72">
        <f t="shared" si="15"/>
        <v>0</v>
      </c>
      <c r="W31" s="60"/>
      <c r="X31" s="60"/>
      <c r="Y31" s="60"/>
      <c r="Z31" s="60"/>
      <c r="AA31" s="60"/>
      <c r="AB31" s="60"/>
      <c r="AC31" s="72">
        <f t="shared" si="7"/>
        <v>0</v>
      </c>
      <c r="AD31" s="72">
        <f t="shared" si="8"/>
        <v>0</v>
      </c>
      <c r="AE31" s="72">
        <f t="shared" si="9"/>
        <v>0</v>
      </c>
      <c r="AF31" s="72">
        <f t="shared" si="10"/>
        <v>0</v>
      </c>
      <c r="AG31" s="60"/>
      <c r="AH31" s="74">
        <f t="shared" si="0"/>
        <v>0</v>
      </c>
      <c r="AI31" s="74">
        <f t="shared" si="1"/>
        <v>0</v>
      </c>
      <c r="AJ31" s="74">
        <f t="shared" si="2"/>
        <v>0</v>
      </c>
      <c r="AK31" s="74">
        <f t="shared" si="11"/>
        <v>0</v>
      </c>
      <c r="AL31" s="30">
        <v>17</v>
      </c>
    </row>
    <row r="32" spans="1:38" ht="24" customHeight="1">
      <c r="A32" s="42">
        <v>18</v>
      </c>
      <c r="B32" s="101"/>
      <c r="C32" s="102"/>
      <c r="D32" s="101"/>
      <c r="E32" s="102"/>
      <c r="F32" s="59"/>
      <c r="G32" s="37"/>
      <c r="H32" s="36"/>
      <c r="I32" s="36"/>
      <c r="J32" s="36"/>
      <c r="K32" s="60"/>
      <c r="L32" s="60"/>
      <c r="M32" s="72">
        <f t="shared" si="12"/>
        <v>0</v>
      </c>
      <c r="N32" s="60"/>
      <c r="O32" s="60"/>
      <c r="P32" s="72">
        <f t="shared" si="13"/>
        <v>0</v>
      </c>
      <c r="Q32" s="60"/>
      <c r="R32" s="60"/>
      <c r="S32" s="72">
        <f t="shared" si="14"/>
        <v>0</v>
      </c>
      <c r="T32" s="60"/>
      <c r="U32" s="60"/>
      <c r="V32" s="72">
        <f t="shared" si="15"/>
        <v>0</v>
      </c>
      <c r="W32" s="60"/>
      <c r="X32" s="60"/>
      <c r="Y32" s="60"/>
      <c r="Z32" s="60"/>
      <c r="AA32" s="60"/>
      <c r="AB32" s="60"/>
      <c r="AC32" s="72">
        <f t="shared" si="7"/>
        <v>0</v>
      </c>
      <c r="AD32" s="72">
        <f t="shared" si="8"/>
        <v>0</v>
      </c>
      <c r="AE32" s="72">
        <f t="shared" si="9"/>
        <v>0</v>
      </c>
      <c r="AF32" s="72">
        <f t="shared" si="10"/>
        <v>0</v>
      </c>
      <c r="AG32" s="60"/>
      <c r="AH32" s="74">
        <f t="shared" si="0"/>
        <v>0</v>
      </c>
      <c r="AI32" s="74">
        <f t="shared" si="1"/>
        <v>0</v>
      </c>
      <c r="AJ32" s="74">
        <f t="shared" si="2"/>
        <v>0</v>
      </c>
      <c r="AK32" s="74">
        <f t="shared" si="11"/>
        <v>0</v>
      </c>
      <c r="AL32" s="30">
        <v>18</v>
      </c>
    </row>
    <row r="33" spans="1:38" ht="24" customHeight="1">
      <c r="A33" s="42">
        <v>19</v>
      </c>
      <c r="B33" s="101"/>
      <c r="C33" s="102"/>
      <c r="D33" s="101"/>
      <c r="E33" s="102"/>
      <c r="F33" s="59"/>
      <c r="G33" s="37"/>
      <c r="H33" s="36"/>
      <c r="I33" s="36"/>
      <c r="J33" s="36"/>
      <c r="K33" s="60"/>
      <c r="L33" s="60"/>
      <c r="M33" s="72">
        <f t="shared" si="12"/>
        <v>0</v>
      </c>
      <c r="N33" s="60"/>
      <c r="O33" s="60"/>
      <c r="P33" s="72">
        <f t="shared" si="13"/>
        <v>0</v>
      </c>
      <c r="Q33" s="60"/>
      <c r="R33" s="60"/>
      <c r="S33" s="72">
        <f t="shared" si="14"/>
        <v>0</v>
      </c>
      <c r="T33" s="60"/>
      <c r="U33" s="60"/>
      <c r="V33" s="72">
        <f t="shared" si="15"/>
        <v>0</v>
      </c>
      <c r="W33" s="60"/>
      <c r="X33" s="60"/>
      <c r="Y33" s="60"/>
      <c r="Z33" s="60"/>
      <c r="AA33" s="60"/>
      <c r="AB33" s="60"/>
      <c r="AC33" s="72">
        <f t="shared" si="7"/>
        <v>0</v>
      </c>
      <c r="AD33" s="72">
        <f t="shared" si="8"/>
        <v>0</v>
      </c>
      <c r="AE33" s="72">
        <f t="shared" si="9"/>
        <v>0</v>
      </c>
      <c r="AF33" s="72">
        <f t="shared" si="10"/>
        <v>0</v>
      </c>
      <c r="AG33" s="60"/>
      <c r="AH33" s="74">
        <f t="shared" si="0"/>
        <v>0</v>
      </c>
      <c r="AI33" s="74">
        <f t="shared" si="1"/>
        <v>0</v>
      </c>
      <c r="AJ33" s="74">
        <f t="shared" si="2"/>
        <v>0</v>
      </c>
      <c r="AK33" s="74">
        <f t="shared" si="11"/>
        <v>0</v>
      </c>
      <c r="AL33" s="30">
        <v>19</v>
      </c>
    </row>
    <row r="34" spans="1:38" ht="24" customHeight="1">
      <c r="A34" s="42">
        <v>20</v>
      </c>
      <c r="B34" s="101"/>
      <c r="C34" s="102"/>
      <c r="D34" s="101"/>
      <c r="E34" s="102"/>
      <c r="F34" s="59"/>
      <c r="G34" s="37"/>
      <c r="H34" s="36"/>
      <c r="I34" s="36"/>
      <c r="J34" s="36"/>
      <c r="K34" s="60"/>
      <c r="L34" s="60"/>
      <c r="M34" s="72">
        <f t="shared" si="12"/>
        <v>0</v>
      </c>
      <c r="N34" s="60"/>
      <c r="O34" s="60"/>
      <c r="P34" s="72">
        <f t="shared" si="13"/>
        <v>0</v>
      </c>
      <c r="Q34" s="60"/>
      <c r="R34" s="60"/>
      <c r="S34" s="72">
        <f t="shared" si="14"/>
        <v>0</v>
      </c>
      <c r="T34" s="60"/>
      <c r="U34" s="60"/>
      <c r="V34" s="72">
        <f t="shared" si="15"/>
        <v>0</v>
      </c>
      <c r="W34" s="60"/>
      <c r="X34" s="60"/>
      <c r="Y34" s="60"/>
      <c r="Z34" s="60"/>
      <c r="AA34" s="60"/>
      <c r="AB34" s="60"/>
      <c r="AC34" s="72">
        <f t="shared" si="7"/>
        <v>0</v>
      </c>
      <c r="AD34" s="72">
        <f t="shared" si="8"/>
        <v>0</v>
      </c>
      <c r="AE34" s="72">
        <f t="shared" si="9"/>
        <v>0</v>
      </c>
      <c r="AF34" s="72">
        <f t="shared" si="10"/>
        <v>0</v>
      </c>
      <c r="AG34" s="60"/>
      <c r="AH34" s="74">
        <f t="shared" si="0"/>
        <v>0</v>
      </c>
      <c r="AI34" s="74">
        <f t="shared" si="1"/>
        <v>0</v>
      </c>
      <c r="AJ34" s="74">
        <f t="shared" si="2"/>
        <v>0</v>
      </c>
      <c r="AK34" s="74">
        <f t="shared" si="11"/>
        <v>0</v>
      </c>
      <c r="AL34" s="30">
        <v>20</v>
      </c>
    </row>
    <row r="35" spans="1:38" ht="24" customHeight="1">
      <c r="D35" s="31"/>
      <c r="E35" s="31"/>
      <c r="F35" s="31"/>
      <c r="G35" s="31"/>
      <c r="H35" s="31"/>
      <c r="I35" s="31"/>
      <c r="J35" s="38" t="s">
        <v>70</v>
      </c>
      <c r="K35" s="73">
        <f>SUM(K15:K34)</f>
        <v>0</v>
      </c>
      <c r="L35" s="73">
        <f>SUM(L15:L34)</f>
        <v>0</v>
      </c>
      <c r="M35" s="73">
        <f t="shared" ref="M35:AK35" si="16">SUM(M15:M34)</f>
        <v>0</v>
      </c>
      <c r="N35" s="73">
        <f t="shared" si="16"/>
        <v>0</v>
      </c>
      <c r="O35" s="73">
        <f t="shared" si="16"/>
        <v>0</v>
      </c>
      <c r="P35" s="73">
        <f t="shared" si="16"/>
        <v>0</v>
      </c>
      <c r="Q35" s="73">
        <f>SUM(Q15:Q34)</f>
        <v>0</v>
      </c>
      <c r="R35" s="73">
        <f>SUM(R15:R34)</f>
        <v>0</v>
      </c>
      <c r="S35" s="73">
        <f>SUM(S15:S34)</f>
        <v>0</v>
      </c>
      <c r="T35" s="73">
        <f t="shared" si="16"/>
        <v>0</v>
      </c>
      <c r="U35" s="73">
        <f t="shared" si="16"/>
        <v>0</v>
      </c>
      <c r="V35" s="73">
        <f t="shared" si="16"/>
        <v>0</v>
      </c>
      <c r="W35" s="73">
        <f t="shared" si="16"/>
        <v>0</v>
      </c>
      <c r="X35" s="73">
        <f t="shared" si="16"/>
        <v>0</v>
      </c>
      <c r="Y35" s="73">
        <f t="shared" si="16"/>
        <v>0</v>
      </c>
      <c r="Z35" s="73">
        <f t="shared" si="16"/>
        <v>0</v>
      </c>
      <c r="AA35" s="73">
        <f t="shared" si="16"/>
        <v>0</v>
      </c>
      <c r="AB35" s="73">
        <f t="shared" si="16"/>
        <v>0</v>
      </c>
      <c r="AC35" s="73">
        <f t="shared" si="16"/>
        <v>0</v>
      </c>
      <c r="AD35" s="73">
        <f t="shared" si="16"/>
        <v>0</v>
      </c>
      <c r="AE35" s="73">
        <f t="shared" si="16"/>
        <v>0</v>
      </c>
      <c r="AF35" s="73">
        <f t="shared" si="16"/>
        <v>0</v>
      </c>
      <c r="AG35" s="73">
        <f t="shared" si="16"/>
        <v>0</v>
      </c>
      <c r="AH35" s="74">
        <f t="shared" si="16"/>
        <v>0</v>
      </c>
      <c r="AI35" s="74">
        <f t="shared" si="16"/>
        <v>0</v>
      </c>
      <c r="AJ35" s="74">
        <f t="shared" si="16"/>
        <v>0</v>
      </c>
      <c r="AK35" s="74">
        <f t="shared" si="16"/>
        <v>0</v>
      </c>
      <c r="AL35" s="32"/>
    </row>
    <row r="36" spans="1:38" ht="15" customHeight="1">
      <c r="D36" s="31"/>
      <c r="E36" s="31"/>
      <c r="F36" s="62" t="s">
        <v>149</v>
      </c>
      <c r="G36" s="62"/>
      <c r="H36" s="62"/>
      <c r="I36" s="62"/>
      <c r="J36" s="62"/>
      <c r="K36" s="39">
        <v>4</v>
      </c>
      <c r="L36" s="39">
        <v>4</v>
      </c>
      <c r="M36" s="39"/>
      <c r="N36" s="39">
        <v>4</v>
      </c>
      <c r="O36" s="39">
        <v>4</v>
      </c>
      <c r="P36" s="39"/>
      <c r="Q36" s="39">
        <v>4</v>
      </c>
      <c r="R36" s="63">
        <v>4</v>
      </c>
      <c r="S36" s="63"/>
      <c r="T36" s="39">
        <v>4</v>
      </c>
      <c r="U36" s="63">
        <v>4</v>
      </c>
      <c r="V36" s="63"/>
      <c r="W36" s="39">
        <v>2</v>
      </c>
      <c r="X36" s="39"/>
      <c r="Y36" s="39"/>
      <c r="Z36" s="39">
        <v>2</v>
      </c>
      <c r="AA36" s="39"/>
      <c r="AB36" s="39"/>
      <c r="AC36" s="39"/>
      <c r="AD36" s="39"/>
      <c r="AE36" s="39"/>
      <c r="AF36" s="39"/>
      <c r="AG36" s="39"/>
      <c r="AH36" s="39"/>
      <c r="AI36" s="39"/>
      <c r="AJ36" s="39"/>
      <c r="AK36" s="39"/>
    </row>
    <row r="37" spans="1:38" ht="12" customHeight="1">
      <c r="D37" s="31"/>
      <c r="E37" s="31"/>
      <c r="F37" s="31"/>
      <c r="G37" s="31"/>
      <c r="H37" s="31"/>
      <c r="I37" s="31"/>
      <c r="J37" s="31"/>
      <c r="K37" s="64" t="s">
        <v>153</v>
      </c>
      <c r="L37" s="64" t="s">
        <v>155</v>
      </c>
      <c r="M37" s="64" t="s">
        <v>154</v>
      </c>
      <c r="N37" s="64" t="s">
        <v>153</v>
      </c>
      <c r="O37" s="64" t="s">
        <v>155</v>
      </c>
      <c r="P37" s="64" t="s">
        <v>154</v>
      </c>
      <c r="Q37" s="64" t="s">
        <v>153</v>
      </c>
      <c r="R37" s="64" t="s">
        <v>155</v>
      </c>
      <c r="S37" s="64" t="s">
        <v>154</v>
      </c>
      <c r="T37" s="64" t="s">
        <v>153</v>
      </c>
      <c r="U37" s="64" t="s">
        <v>155</v>
      </c>
      <c r="V37" s="64" t="s">
        <v>154</v>
      </c>
      <c r="W37" s="64" t="s">
        <v>159</v>
      </c>
      <c r="X37" s="64" t="s">
        <v>157</v>
      </c>
      <c r="Y37" s="64" t="s">
        <v>158</v>
      </c>
      <c r="Z37" s="64" t="s">
        <v>160</v>
      </c>
      <c r="AA37" s="64" t="s">
        <v>157</v>
      </c>
      <c r="AB37" s="64" t="s">
        <v>158</v>
      </c>
      <c r="AC37" s="64" t="s">
        <v>161</v>
      </c>
      <c r="AD37" s="64" t="s">
        <v>153</v>
      </c>
      <c r="AE37" s="64" t="s">
        <v>155</v>
      </c>
      <c r="AF37" s="64" t="s">
        <v>154</v>
      </c>
      <c r="AG37" s="63" t="s">
        <v>163</v>
      </c>
      <c r="AH37" s="61" t="s">
        <v>156</v>
      </c>
      <c r="AI37" s="61" t="s">
        <v>165</v>
      </c>
      <c r="AJ37" s="61" t="s">
        <v>166</v>
      </c>
      <c r="AK37" s="61" t="s">
        <v>164</v>
      </c>
    </row>
    <row r="38" spans="1:38" ht="12" customHeight="1">
      <c r="B38" s="66" t="s">
        <v>109</v>
      </c>
      <c r="C38" s="34"/>
      <c r="D38" s="65" t="s">
        <v>117</v>
      </c>
      <c r="E38" s="3"/>
      <c r="F38" s="3"/>
      <c r="G38" s="3"/>
      <c r="H38" s="3"/>
      <c r="I38" s="3"/>
      <c r="J38" s="3"/>
      <c r="K38" s="77" t="s">
        <v>150</v>
      </c>
      <c r="L38" s="77"/>
      <c r="M38" s="77"/>
      <c r="N38" s="77" t="s">
        <v>151</v>
      </c>
      <c r="O38" s="77"/>
      <c r="P38" s="77"/>
      <c r="Q38" s="77" t="s">
        <v>52</v>
      </c>
      <c r="R38" s="77"/>
      <c r="S38" s="77"/>
      <c r="T38" s="77" t="s">
        <v>152</v>
      </c>
      <c r="U38" s="77"/>
      <c r="V38" s="77"/>
      <c r="W38" s="77" t="s">
        <v>21</v>
      </c>
      <c r="X38" s="77"/>
      <c r="Y38" s="77"/>
      <c r="Z38" s="77"/>
      <c r="AA38" s="77"/>
      <c r="AB38" s="77"/>
      <c r="AC38" s="77"/>
      <c r="AD38" s="77" t="s">
        <v>162</v>
      </c>
      <c r="AE38" s="77"/>
      <c r="AF38" s="77"/>
      <c r="AG38" s="33"/>
    </row>
    <row r="39" spans="1:38">
      <c r="B39" s="66" t="s">
        <v>110</v>
      </c>
      <c r="C39" s="34"/>
      <c r="D39" s="65" t="s">
        <v>118</v>
      </c>
      <c r="E39" s="3"/>
      <c r="F39" s="3"/>
      <c r="G39" s="3"/>
      <c r="H39" s="3"/>
      <c r="I39" s="3"/>
      <c r="J39" s="3"/>
      <c r="R39" s="29"/>
      <c r="S39" s="29"/>
      <c r="U39" s="29"/>
      <c r="V39" s="29"/>
    </row>
    <row r="40" spans="1:38">
      <c r="B40" s="66" t="s">
        <v>111</v>
      </c>
      <c r="C40" s="34"/>
      <c r="R40" s="29"/>
      <c r="S40" s="29"/>
      <c r="U40" s="29"/>
      <c r="V40" s="29"/>
    </row>
    <row r="41" spans="1:38">
      <c r="B41" s="66" t="s">
        <v>112</v>
      </c>
      <c r="C41" s="34"/>
      <c r="R41" s="29"/>
      <c r="S41" s="29"/>
      <c r="U41" s="29"/>
      <c r="V41" s="29"/>
    </row>
    <row r="42" spans="1:38">
      <c r="B42" s="66" t="s">
        <v>113</v>
      </c>
      <c r="C42" s="34"/>
      <c r="R42" s="29"/>
      <c r="S42" s="29"/>
      <c r="U42" s="29"/>
      <c r="V42" s="29"/>
    </row>
    <row r="43" spans="1:38">
      <c r="B43" s="66" t="s">
        <v>114</v>
      </c>
      <c r="C43" s="34"/>
      <c r="R43" s="29"/>
      <c r="S43" s="29"/>
      <c r="U43" s="29"/>
      <c r="V43" s="29"/>
    </row>
    <row r="44" spans="1:38">
      <c r="B44" s="66" t="s">
        <v>115</v>
      </c>
      <c r="C44" s="34"/>
      <c r="R44" s="29"/>
      <c r="S44" s="29"/>
      <c r="U44" s="29"/>
      <c r="V44" s="29"/>
    </row>
    <row r="45" spans="1:38">
      <c r="B45" s="66" t="s">
        <v>116</v>
      </c>
      <c r="C45" s="34"/>
      <c r="R45" s="29"/>
      <c r="S45" s="29"/>
      <c r="U45" s="29"/>
      <c r="V45" s="29"/>
    </row>
    <row r="46" spans="1:38">
      <c r="B46" s="35"/>
      <c r="C46" s="35"/>
      <c r="R46" s="29"/>
      <c r="S46" s="29"/>
      <c r="U46" s="29"/>
      <c r="V46" s="29"/>
    </row>
    <row r="47" spans="1:38">
      <c r="B47" s="35"/>
      <c r="C47" s="35"/>
      <c r="R47" s="29"/>
      <c r="S47" s="29"/>
      <c r="U47" s="29"/>
      <c r="V47" s="29"/>
    </row>
    <row r="48" spans="1:38">
      <c r="B48" s="35"/>
      <c r="C48" s="35"/>
      <c r="R48" s="29"/>
      <c r="S48" s="29"/>
      <c r="U48" s="29"/>
      <c r="V48" s="29"/>
    </row>
    <row r="49" spans="2:38">
      <c r="B49" s="35"/>
      <c r="C49" s="35"/>
      <c r="R49" s="29"/>
      <c r="S49" s="29"/>
      <c r="U49" s="29"/>
      <c r="V49" s="29"/>
    </row>
    <row r="50" spans="2:38">
      <c r="B50" s="35"/>
      <c r="C50" s="35"/>
      <c r="R50" s="29"/>
      <c r="S50" s="29"/>
      <c r="U50" s="29"/>
      <c r="V50" s="29"/>
    </row>
    <row r="51" spans="2:38">
      <c r="B51" s="35"/>
      <c r="C51" s="35"/>
      <c r="R51" s="29"/>
      <c r="S51" s="29"/>
      <c r="U51" s="29"/>
      <c r="V51" s="29"/>
    </row>
    <row r="52" spans="2:38">
      <c r="B52" s="35">
        <v>1</v>
      </c>
      <c r="C52" s="35">
        <v>2</v>
      </c>
      <c r="D52" s="35">
        <v>3</v>
      </c>
      <c r="E52" s="35">
        <v>4</v>
      </c>
      <c r="F52" s="35">
        <v>5</v>
      </c>
      <c r="G52" s="35">
        <v>6</v>
      </c>
      <c r="H52" s="35">
        <v>7</v>
      </c>
      <c r="I52" s="35">
        <v>8</v>
      </c>
      <c r="J52" s="35">
        <v>9</v>
      </c>
      <c r="K52" s="35">
        <v>10</v>
      </c>
      <c r="L52" s="35">
        <v>11</v>
      </c>
      <c r="M52" s="35">
        <v>12</v>
      </c>
      <c r="N52" s="35">
        <v>13</v>
      </c>
      <c r="O52" s="35">
        <v>14</v>
      </c>
      <c r="P52" s="35">
        <v>15</v>
      </c>
      <c r="Q52" s="35">
        <v>16</v>
      </c>
      <c r="R52" s="35">
        <v>17</v>
      </c>
      <c r="S52" s="35">
        <v>18</v>
      </c>
      <c r="T52" s="35">
        <v>19</v>
      </c>
      <c r="U52" s="35">
        <v>20</v>
      </c>
      <c r="V52" s="35">
        <v>21</v>
      </c>
      <c r="W52" s="35">
        <v>22</v>
      </c>
      <c r="X52" s="35">
        <v>23</v>
      </c>
      <c r="Y52" s="35">
        <v>24</v>
      </c>
      <c r="Z52" s="35">
        <v>25</v>
      </c>
      <c r="AA52" s="35">
        <v>26</v>
      </c>
      <c r="AB52" s="35">
        <v>27</v>
      </c>
      <c r="AC52" s="35">
        <v>28</v>
      </c>
      <c r="AD52" s="35">
        <v>29</v>
      </c>
      <c r="AE52" s="35">
        <v>30</v>
      </c>
      <c r="AF52" s="35">
        <v>31</v>
      </c>
      <c r="AG52" s="35">
        <v>32</v>
      </c>
      <c r="AH52" s="35">
        <v>33</v>
      </c>
      <c r="AI52" s="35">
        <v>34</v>
      </c>
      <c r="AJ52" s="35">
        <v>35</v>
      </c>
      <c r="AK52" s="35">
        <v>36</v>
      </c>
      <c r="AL52" s="35">
        <v>37</v>
      </c>
    </row>
    <row r="53" spans="2:38">
      <c r="B53" s="35"/>
      <c r="C53" s="35"/>
      <c r="R53" s="29"/>
      <c r="S53" s="29"/>
      <c r="U53" s="29"/>
      <c r="V53" s="29"/>
    </row>
    <row r="54" spans="2:38">
      <c r="B54" s="35"/>
      <c r="C54" s="35"/>
      <c r="R54" s="29"/>
      <c r="S54" s="29"/>
      <c r="U54" s="29"/>
      <c r="V54" s="29"/>
    </row>
    <row r="55" spans="2:38">
      <c r="B55" s="35"/>
      <c r="C55" s="35"/>
      <c r="R55" s="29"/>
      <c r="S55" s="29"/>
      <c r="U55" s="29"/>
      <c r="V55" s="29"/>
    </row>
    <row r="56" spans="2:38">
      <c r="B56" s="35"/>
      <c r="C56" s="35"/>
      <c r="R56" s="29"/>
      <c r="S56" s="29"/>
      <c r="U56" s="29"/>
      <c r="V56" s="29"/>
    </row>
    <row r="57" spans="2:38">
      <c r="B57" s="35"/>
      <c r="C57" s="35"/>
      <c r="R57" s="29"/>
      <c r="S57" s="29"/>
      <c r="U57" s="29"/>
      <c r="V57" s="29"/>
    </row>
    <row r="58" spans="2:38">
      <c r="B58" s="35"/>
      <c r="C58" s="35"/>
      <c r="R58" s="29"/>
      <c r="S58" s="29"/>
      <c r="U58" s="29"/>
      <c r="V58" s="29"/>
    </row>
    <row r="59" spans="2:38">
      <c r="B59" s="35"/>
      <c r="C59" s="35"/>
      <c r="R59" s="29"/>
      <c r="S59" s="29"/>
      <c r="U59" s="29"/>
      <c r="V59" s="29"/>
    </row>
    <row r="60" spans="2:38">
      <c r="B60" s="35"/>
      <c r="C60" s="35"/>
      <c r="R60" s="29"/>
      <c r="S60" s="29"/>
      <c r="U60" s="29"/>
      <c r="V60" s="29"/>
    </row>
    <row r="61" spans="2:38">
      <c r="B61" s="35"/>
      <c r="C61" s="35"/>
      <c r="R61" s="29"/>
      <c r="S61" s="29"/>
      <c r="U61" s="29"/>
      <c r="V61" s="29"/>
    </row>
    <row r="62" spans="2:38">
      <c r="B62" s="35"/>
      <c r="C62" s="35"/>
      <c r="R62" s="29"/>
      <c r="S62" s="29"/>
      <c r="U62" s="29"/>
      <c r="V62" s="29"/>
    </row>
    <row r="63" spans="2:38">
      <c r="B63" s="35"/>
      <c r="C63" s="35"/>
      <c r="R63" s="29"/>
      <c r="S63" s="29"/>
      <c r="U63" s="29"/>
      <c r="V63" s="29"/>
    </row>
    <row r="64" spans="2:38">
      <c r="B64" s="35"/>
      <c r="C64" s="35"/>
      <c r="R64" s="29"/>
      <c r="S64" s="29"/>
      <c r="U64" s="29"/>
      <c r="V64" s="29"/>
    </row>
    <row r="65" spans="2:22">
      <c r="B65" s="35"/>
      <c r="C65" s="35"/>
      <c r="R65" s="29"/>
      <c r="S65" s="29"/>
      <c r="U65" s="29"/>
      <c r="V65" s="29"/>
    </row>
    <row r="66" spans="2:22">
      <c r="B66" s="35"/>
      <c r="C66" s="35"/>
      <c r="R66" s="29"/>
      <c r="S66" s="29"/>
      <c r="U66" s="29"/>
      <c r="V66" s="29"/>
    </row>
    <row r="67" spans="2:22">
      <c r="B67" s="35"/>
      <c r="C67" s="35"/>
      <c r="R67" s="29"/>
      <c r="S67" s="29"/>
      <c r="U67" s="29"/>
      <c r="V67" s="29"/>
    </row>
    <row r="68" spans="2:22">
      <c r="B68" s="35"/>
      <c r="C68" s="35"/>
      <c r="R68" s="29"/>
      <c r="S68" s="29"/>
      <c r="U68" s="29"/>
      <c r="V68" s="29"/>
    </row>
    <row r="69" spans="2:22">
      <c r="B69" s="35"/>
      <c r="C69" s="35"/>
      <c r="R69" s="29"/>
      <c r="S69" s="29"/>
      <c r="U69" s="29"/>
      <c r="V69" s="29"/>
    </row>
    <row r="70" spans="2:22">
      <c r="B70" s="35"/>
      <c r="C70" s="35"/>
      <c r="R70" s="29"/>
      <c r="S70" s="29"/>
      <c r="U70" s="29"/>
      <c r="V70" s="29"/>
    </row>
    <row r="71" spans="2:22">
      <c r="B71" s="35"/>
      <c r="C71" s="35"/>
      <c r="R71" s="29"/>
      <c r="S71" s="29"/>
      <c r="U71" s="29"/>
      <c r="V71" s="29"/>
    </row>
    <row r="72" spans="2:22">
      <c r="B72" s="35"/>
      <c r="C72" s="35"/>
      <c r="R72" s="29"/>
      <c r="S72" s="29"/>
      <c r="U72" s="29"/>
      <c r="V72" s="29"/>
    </row>
    <row r="73" spans="2:22">
      <c r="B73" s="35"/>
      <c r="C73" s="35"/>
      <c r="R73" s="29"/>
      <c r="S73" s="29"/>
      <c r="U73" s="29"/>
      <c r="V73" s="29"/>
    </row>
    <row r="74" spans="2:22">
      <c r="B74" s="35"/>
      <c r="C74" s="35"/>
      <c r="R74" s="29"/>
      <c r="S74" s="29"/>
      <c r="U74" s="29"/>
      <c r="V74" s="29"/>
    </row>
    <row r="75" spans="2:22">
      <c r="B75" s="35"/>
      <c r="C75" s="35"/>
      <c r="R75" s="29"/>
      <c r="S75" s="29"/>
      <c r="U75" s="29"/>
      <c r="V75" s="29"/>
    </row>
    <row r="76" spans="2:22">
      <c r="B76" s="35"/>
      <c r="C76" s="35"/>
      <c r="R76" s="29"/>
      <c r="S76" s="29"/>
      <c r="U76" s="29"/>
      <c r="V76" s="29"/>
    </row>
    <row r="77" spans="2:22">
      <c r="R77" s="29"/>
      <c r="S77" s="29"/>
      <c r="U77" s="29"/>
      <c r="V77" s="29"/>
    </row>
    <row r="78" spans="2:22">
      <c r="R78" s="29"/>
      <c r="S78" s="29"/>
      <c r="U78" s="29"/>
      <c r="V78" s="29"/>
    </row>
    <row r="79" spans="2:22">
      <c r="R79" s="29"/>
      <c r="S79" s="29"/>
      <c r="U79" s="29"/>
      <c r="V79" s="29"/>
    </row>
    <row r="80" spans="2:22">
      <c r="R80" s="29"/>
      <c r="S80" s="29"/>
      <c r="U80" s="29"/>
      <c r="V80" s="29"/>
    </row>
    <row r="81" spans="18:22">
      <c r="R81" s="29"/>
      <c r="S81" s="29"/>
      <c r="U81" s="29"/>
      <c r="V81" s="29"/>
    </row>
    <row r="82" spans="18:22">
      <c r="R82" s="29"/>
      <c r="S82" s="29"/>
      <c r="U82" s="29"/>
      <c r="V82" s="29"/>
    </row>
    <row r="83" spans="18:22">
      <c r="R83" s="29"/>
      <c r="S83" s="29"/>
      <c r="U83" s="29"/>
      <c r="V83" s="29"/>
    </row>
    <row r="84" spans="18:22">
      <c r="R84" s="29"/>
      <c r="S84" s="29"/>
      <c r="U84" s="29"/>
      <c r="V84" s="29"/>
    </row>
  </sheetData>
  <sheetProtection sheet="1" selectLockedCells="1"/>
  <mergeCells count="99">
    <mergeCell ref="B17:C17"/>
    <mergeCell ref="B15:C15"/>
    <mergeCell ref="B31:C31"/>
    <mergeCell ref="B32:C32"/>
    <mergeCell ref="B33:C33"/>
    <mergeCell ref="B18:C18"/>
    <mergeCell ref="B19:C19"/>
    <mergeCell ref="B20:C20"/>
    <mergeCell ref="D4:E4"/>
    <mergeCell ref="B34:C34"/>
    <mergeCell ref="AH12:AH13"/>
    <mergeCell ref="AE13:AE14"/>
    <mergeCell ref="AF13:AF14"/>
    <mergeCell ref="B26:C26"/>
    <mergeCell ref="B27:C27"/>
    <mergeCell ref="B28:C28"/>
    <mergeCell ref="B29:C29"/>
    <mergeCell ref="B30:C30"/>
    <mergeCell ref="B21:C21"/>
    <mergeCell ref="B22:C22"/>
    <mergeCell ref="B23:C23"/>
    <mergeCell ref="B24:C24"/>
    <mergeCell ref="B25:C25"/>
    <mergeCell ref="B16:C16"/>
    <mergeCell ref="D33:E33"/>
    <mergeCell ref="D34:E34"/>
    <mergeCell ref="D15:E15"/>
    <mergeCell ref="D16:E16"/>
    <mergeCell ref="D17:E17"/>
    <mergeCell ref="D18:E18"/>
    <mergeCell ref="D19:E19"/>
    <mergeCell ref="D20:E20"/>
    <mergeCell ref="D21:E21"/>
    <mergeCell ref="D22:E22"/>
    <mergeCell ref="D23:E23"/>
    <mergeCell ref="D24:E24"/>
    <mergeCell ref="D25:E25"/>
    <mergeCell ref="D32:E32"/>
    <mergeCell ref="D28:E28"/>
    <mergeCell ref="D29:E29"/>
    <mergeCell ref="D30:E30"/>
    <mergeCell ref="D31:E31"/>
    <mergeCell ref="D5:E5"/>
    <mergeCell ref="D12:E14"/>
    <mergeCell ref="D27:E27"/>
    <mergeCell ref="D8:E8"/>
    <mergeCell ref="D9:E9"/>
    <mergeCell ref="D26:E26"/>
    <mergeCell ref="D10:K10"/>
    <mergeCell ref="AK12:AK14"/>
    <mergeCell ref="Q12:S12"/>
    <mergeCell ref="W12:AC12"/>
    <mergeCell ref="AG12:AG14"/>
    <mergeCell ref="AD12:AF12"/>
    <mergeCell ref="Q13:Q14"/>
    <mergeCell ref="R13:R14"/>
    <mergeCell ref="S13:S14"/>
    <mergeCell ref="T13:T14"/>
    <mergeCell ref="U13:U14"/>
    <mergeCell ref="V13:V14"/>
    <mergeCell ref="W13:Y13"/>
    <mergeCell ref="Z13:AB13"/>
    <mergeCell ref="AD13:AD14"/>
    <mergeCell ref="AI12:AI13"/>
    <mergeCell ref="AJ12:AJ13"/>
    <mergeCell ref="N12:P12"/>
    <mergeCell ref="T12:V12"/>
    <mergeCell ref="K12:M12"/>
    <mergeCell ref="A12:A14"/>
    <mergeCell ref="F12:F14"/>
    <mergeCell ref="G12:J12"/>
    <mergeCell ref="B12:C14"/>
    <mergeCell ref="K13:K14"/>
    <mergeCell ref="L13:L14"/>
    <mergeCell ref="M13:M14"/>
    <mergeCell ref="N13:N14"/>
    <mergeCell ref="O13:O14"/>
    <mergeCell ref="P13:P14"/>
    <mergeCell ref="B6:C6"/>
    <mergeCell ref="B7:C7"/>
    <mergeCell ref="B8:C8"/>
    <mergeCell ref="B9:C9"/>
    <mergeCell ref="B10:C10"/>
    <mergeCell ref="AL12:AL14"/>
    <mergeCell ref="W38:AC38"/>
    <mergeCell ref="AD38:AF38"/>
    <mergeCell ref="AI1:AK1"/>
    <mergeCell ref="A1:AG1"/>
    <mergeCell ref="K38:M38"/>
    <mergeCell ref="N38:P38"/>
    <mergeCell ref="Q38:S38"/>
    <mergeCell ref="T38:V38"/>
    <mergeCell ref="D3:K3"/>
    <mergeCell ref="D7:K7"/>
    <mergeCell ref="A2:A10"/>
    <mergeCell ref="B2:C2"/>
    <mergeCell ref="B3:C3"/>
    <mergeCell ref="B4:C4"/>
    <mergeCell ref="B5:C5"/>
  </mergeCells>
  <phoneticPr fontId="2" type="Hiragana"/>
  <conditionalFormatting sqref="D2:D3 D4:E5 D6:D7 D8:E9 D10">
    <cfRule type="containsBlanks" dxfId="61" priority="71">
      <formula>LEN(TRIM(D2))=0</formula>
    </cfRule>
  </conditionalFormatting>
  <conditionalFormatting sqref="D15:F34">
    <cfRule type="notContainsBlanks" dxfId="60" priority="47">
      <formula>LEN(TRIM(D15))&gt;0</formula>
    </cfRule>
    <cfRule type="expression" dxfId="59" priority="48">
      <formula>$B15&lt;&gt;""</formula>
    </cfRule>
  </conditionalFormatting>
  <conditionalFormatting sqref="K35">
    <cfRule type="cellIs" dxfId="58" priority="69" operator="greaterThan">
      <formula>$K$36</formula>
    </cfRule>
  </conditionalFormatting>
  <conditionalFormatting sqref="K15:L34">
    <cfRule type="expression" dxfId="57" priority="19">
      <formula>K$35&gt;K$36</formula>
    </cfRule>
    <cfRule type="notContainsBlanks" dxfId="56" priority="45">
      <formula>LEN(TRIM(K15))&gt;0</formula>
    </cfRule>
    <cfRule type="expression" dxfId="55" priority="46">
      <formula>$B15&lt;&gt;""</formula>
    </cfRule>
  </conditionalFormatting>
  <conditionalFormatting sqref="L35">
    <cfRule type="cellIs" dxfId="54" priority="30" operator="greaterThan">
      <formula>$L$36</formula>
    </cfRule>
  </conditionalFormatting>
  <conditionalFormatting sqref="N35">
    <cfRule type="cellIs" dxfId="53" priority="29" operator="greaterThan">
      <formula>$N$36</formula>
    </cfRule>
  </conditionalFormatting>
  <conditionalFormatting sqref="N15:O34">
    <cfRule type="expression" dxfId="52" priority="15">
      <formula>N$35&gt;N$36</formula>
    </cfRule>
    <cfRule type="notContainsBlanks" dxfId="51" priority="17">
      <formula>LEN(TRIM(N15))&gt;0</formula>
    </cfRule>
    <cfRule type="expression" dxfId="50" priority="18">
      <formula>$B15&lt;&gt;""</formula>
    </cfRule>
  </conditionalFormatting>
  <conditionalFormatting sqref="O35">
    <cfRule type="cellIs" dxfId="49" priority="28" operator="greaterThan">
      <formula>$O$36</formula>
    </cfRule>
  </conditionalFormatting>
  <conditionalFormatting sqref="Q35">
    <cfRule type="cellIs" dxfId="48" priority="27" operator="greaterThan">
      <formula>$Q$36</formula>
    </cfRule>
  </conditionalFormatting>
  <conditionalFormatting sqref="Q15:R34">
    <cfRule type="expression" dxfId="47" priority="11">
      <formula>Q$35&gt;Q$36</formula>
    </cfRule>
    <cfRule type="notContainsBlanks" dxfId="46" priority="13">
      <formula>LEN(TRIM(Q15))&gt;0</formula>
    </cfRule>
    <cfRule type="expression" dxfId="45" priority="14">
      <formula>$B15&lt;&gt;""</formula>
    </cfRule>
  </conditionalFormatting>
  <conditionalFormatting sqref="R35">
    <cfRule type="cellIs" dxfId="44" priority="26" operator="greaterThan">
      <formula>$R$36</formula>
    </cfRule>
  </conditionalFormatting>
  <conditionalFormatting sqref="T35">
    <cfRule type="cellIs" dxfId="43" priority="25" operator="greaterThan">
      <formula>$T$36</formula>
    </cfRule>
  </conditionalFormatting>
  <conditionalFormatting sqref="T15:U34">
    <cfRule type="expression" dxfId="42" priority="7">
      <formula>T$35&gt;T$36</formula>
    </cfRule>
    <cfRule type="notContainsBlanks" dxfId="41" priority="9">
      <formula>LEN(TRIM(T15))&gt;0</formula>
    </cfRule>
    <cfRule type="expression" dxfId="40" priority="10">
      <formula>$B15&lt;&gt;""</formula>
    </cfRule>
  </conditionalFormatting>
  <conditionalFormatting sqref="U35">
    <cfRule type="cellIs" dxfId="39" priority="24" operator="greaterThan">
      <formula>$U$36</formula>
    </cfRule>
  </conditionalFormatting>
  <conditionalFormatting sqref="W15:W34">
    <cfRule type="expression" dxfId="38" priority="4">
      <formula>W$35&gt;W$36</formula>
    </cfRule>
  </conditionalFormatting>
  <conditionalFormatting sqref="W35">
    <cfRule type="cellIs" dxfId="37" priority="23" operator="greaterThan">
      <formula>$W$36</formula>
    </cfRule>
  </conditionalFormatting>
  <conditionalFormatting sqref="W15:Y34">
    <cfRule type="notContainsBlanks" dxfId="36" priority="5">
      <formula>LEN(TRIM(W15))&gt;0</formula>
    </cfRule>
    <cfRule type="expression" dxfId="35" priority="6">
      <formula>$B15&lt;&gt;""</formula>
    </cfRule>
  </conditionalFormatting>
  <conditionalFormatting sqref="Z15:Z34">
    <cfRule type="expression" dxfId="34" priority="1">
      <formula>Z$35&gt;Z$36</formula>
    </cfRule>
  </conditionalFormatting>
  <conditionalFormatting sqref="Z35">
    <cfRule type="cellIs" dxfId="33" priority="21" operator="greaterThan">
      <formula>$Z$36</formula>
    </cfRule>
  </conditionalFormatting>
  <conditionalFormatting sqref="Z36">
    <cfRule type="cellIs" dxfId="32" priority="22" operator="greaterThan">
      <formula>$T$36</formula>
    </cfRule>
  </conditionalFormatting>
  <conditionalFormatting sqref="Z15:AB34">
    <cfRule type="notContainsBlanks" dxfId="31" priority="2">
      <formula>LEN(TRIM(Z15))&gt;0</formula>
    </cfRule>
    <cfRule type="expression" dxfId="30" priority="3">
      <formula>$B15&lt;&gt;""</formula>
    </cfRule>
  </conditionalFormatting>
  <conditionalFormatting sqref="AG15:AG34">
    <cfRule type="notContainsBlanks" dxfId="29" priority="35">
      <formula>LEN(TRIM(AG15))&gt;0</formula>
    </cfRule>
    <cfRule type="expression" dxfId="28" priority="36">
      <formula>$B15&lt;&gt;""</formula>
    </cfRule>
  </conditionalFormatting>
  <dataValidations count="8">
    <dataValidation imeMode="hiragana" allowBlank="1" showInputMessage="1" showErrorMessage="1" sqref="H15:I34 F5 B15:B34 D15:D34 D7 D4:E5 F15:F34" xr:uid="{00000000-0002-0000-0200-000000000000}"/>
    <dataValidation imeMode="halfAlpha" allowBlank="1" showInputMessage="1" showErrorMessage="1" sqref="G15:G34 D6 D8:E9 D10" xr:uid="{00000000-0002-0000-0200-000001000000}"/>
    <dataValidation imeMode="off" allowBlank="1" showInputMessage="1" showErrorMessage="1" sqref="AG15:AG34 Q15:R34 T15:U34 J15:L34 N15:O34" xr:uid="{00000000-0002-0000-0200-000002000000}"/>
    <dataValidation type="list" imeMode="hiragana" allowBlank="1" showInputMessage="1" showErrorMessage="1" promptTitle="県名の入力" prompt="リストから選択して下さい" sqref="D2" xr:uid="{00000000-0002-0000-0200-000006000000}">
      <formula1>$B$38:$B$45</formula1>
    </dataValidation>
    <dataValidation type="list" imeMode="hiragana" allowBlank="1" showInputMessage="1" showErrorMessage="1" error="リストから選択して下さい" promptTitle="役職の入力" prompt="リストから選択して下さい" sqref="D3" xr:uid="{F31A022A-1493-40CF-A202-9C291C19F18D}">
      <formula1>$D$38:$D$39</formula1>
    </dataValidation>
    <dataValidation type="whole" imeMode="off" operator="equal" allowBlank="1" showInputMessage="1" showErrorMessage="1" sqref="W15:W34 Z15:Z34" xr:uid="{3F879405-C25A-48E8-BD17-0EDBAA1CEA9E}">
      <formula1>1</formula1>
    </dataValidation>
    <dataValidation type="whole" imeMode="off" allowBlank="1" showInputMessage="1" showErrorMessage="1" sqref="AA15:AA34 X15:X34" xr:uid="{470DBA48-2DE1-44F6-8794-5BA9C87C851C}">
      <formula1>6</formula1>
      <formula2>8</formula2>
    </dataValidation>
    <dataValidation type="whole" imeMode="off" allowBlank="1" showInputMessage="1" showErrorMessage="1" sqref="AB15:AB34 Y15:Y34" xr:uid="{528CE63E-0BA6-486F-9C60-86CFEE7DDEFF}">
      <formula1>0</formula1>
      <formula2>8</formula2>
    </dataValidation>
  </dataValidations>
  <printOptions horizontalCentered="1"/>
  <pageMargins left="0.70866141732283472" right="0.70866141732283472" top="0.74803149606299213" bottom="0.74803149606299213" header="0.31496062992125984" footer="0.31496062992125984"/>
  <pageSetup paperSize="9" scale="63"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anchor moveWithCells="1" sizeWithCells="1">
                  <from>
                    <xdr:col>197</xdr:col>
                    <xdr:colOff>533400</xdr:colOff>
                    <xdr:row>3</xdr:row>
                    <xdr:rowOff>0</xdr:rowOff>
                  </from>
                  <to>
                    <xdr:col>200</xdr:col>
                    <xdr:colOff>716280</xdr:colOff>
                    <xdr:row>3</xdr:row>
                    <xdr:rowOff>0</xdr:rowOff>
                  </to>
                </anchor>
              </controlPr>
            </control>
          </mc:Choice>
        </mc:AlternateContent>
        <mc:AlternateContent xmlns:mc="http://schemas.openxmlformats.org/markup-compatibility/2006">
          <mc:Choice Requires="x14">
            <control shapeId="3074" r:id="rId5" name="Button 2">
              <controlPr defaultSize="0" print="0" autoFill="0" autoPict="0">
                <anchor moveWithCells="1" sizeWithCells="1">
                  <from>
                    <xdr:col>198</xdr:col>
                    <xdr:colOff>0</xdr:colOff>
                    <xdr:row>36</xdr:row>
                    <xdr:rowOff>0</xdr:rowOff>
                  </from>
                  <to>
                    <xdr:col>201</xdr:col>
                    <xdr:colOff>45720</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CFFFF"/>
  </sheetPr>
  <dimension ref="A1:GA112"/>
  <sheetViews>
    <sheetView view="pageBreakPreview" zoomScale="160" zoomScaleNormal="100" zoomScaleSheetLayoutView="160" workbookViewId="0">
      <selection activeCell="H13" sqref="H13:N14"/>
    </sheetView>
  </sheetViews>
  <sheetFormatPr defaultColWidth="1.6640625" defaultRowHeight="15" customHeight="1"/>
  <cols>
    <col min="1" max="14" width="1.44140625" style="5" customWidth="1"/>
    <col min="15" max="17" width="1.44140625" style="10" customWidth="1"/>
    <col min="18" max="61" width="1.44140625" style="5" customWidth="1"/>
    <col min="62" max="62" width="2.5546875" style="5" bestFit="1" customWidth="1"/>
    <col min="63" max="82" width="1.6640625" style="5"/>
    <col min="83" max="83" width="7.5546875" style="20" customWidth="1"/>
    <col min="84" max="85" width="5.21875" style="18" customWidth="1"/>
    <col min="86" max="88" width="8.5546875" style="18" customWidth="1"/>
    <col min="89" max="90" width="6.109375" style="18" customWidth="1"/>
    <col min="91" max="92" width="5.21875" style="18" customWidth="1"/>
    <col min="93" max="93" width="10.77734375" style="18" customWidth="1"/>
    <col min="94" max="99" width="5.21875" style="18" customWidth="1"/>
    <col min="100" max="101" width="4.44140625" style="18" customWidth="1"/>
    <col min="102" max="102" width="8.33203125" style="18" customWidth="1"/>
    <col min="103" max="104" width="9.6640625" style="18" customWidth="1"/>
    <col min="105" max="105" width="11.5546875" style="18" customWidth="1"/>
    <col min="106" max="107" width="5.21875" style="18" customWidth="1"/>
    <col min="108" max="109" width="8.33203125" style="18" customWidth="1"/>
    <col min="110" max="111" width="5.21875" style="18" customWidth="1"/>
    <col min="112" max="113" width="4.44140625" style="18" customWidth="1"/>
    <col min="114" max="114" width="8.33203125" style="18" customWidth="1"/>
    <col min="115" max="116" width="9.6640625" style="18" customWidth="1"/>
    <col min="117" max="117" width="11.5546875" style="18" customWidth="1"/>
    <col min="118" max="118" width="4.44140625" style="18" customWidth="1"/>
    <col min="119" max="119" width="4.21875" style="18" customWidth="1"/>
    <col min="120" max="121" width="8.33203125" style="18" customWidth="1"/>
    <col min="122" max="181" width="5.21875" style="18" customWidth="1"/>
    <col min="182" max="183" width="1.6640625" style="18"/>
    <col min="184" max="16384" width="1.6640625" style="5"/>
  </cols>
  <sheetData>
    <row r="1" spans="1:181" ht="38.25" customHeight="1">
      <c r="A1" s="244" t="s">
        <v>69</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3" t="s">
        <v>66</v>
      </c>
      <c r="BA1" s="243"/>
      <c r="BB1" s="243"/>
      <c r="BC1" s="243"/>
      <c r="BD1" s="243"/>
      <c r="BE1" s="243"/>
      <c r="BF1" s="243"/>
      <c r="BG1" s="243"/>
      <c r="BH1" s="243"/>
      <c r="BI1" s="243"/>
      <c r="BJ1" s="4"/>
      <c r="BK1" s="4"/>
      <c r="BL1" s="4"/>
      <c r="BM1" s="4"/>
      <c r="BN1" s="4"/>
      <c r="BO1" s="4"/>
      <c r="BP1" s="4"/>
      <c r="BQ1" s="4"/>
      <c r="BR1" s="4"/>
      <c r="BS1" s="4"/>
      <c r="BT1" s="4"/>
      <c r="BU1" s="4"/>
      <c r="BV1" s="4"/>
      <c r="BW1" s="4"/>
    </row>
    <row r="2" spans="1:181" ht="15" customHeight="1">
      <c r="A2" s="6"/>
      <c r="B2" s="6"/>
      <c r="C2" s="6"/>
      <c r="D2" s="6"/>
      <c r="E2" s="6"/>
      <c r="F2" s="6"/>
      <c r="G2" s="6"/>
      <c r="H2" s="6"/>
      <c r="I2" s="6"/>
      <c r="J2" s="6"/>
      <c r="K2" s="6"/>
      <c r="L2" s="6"/>
      <c r="M2" s="6"/>
      <c r="N2" s="6"/>
      <c r="O2" s="7"/>
      <c r="P2" s="7"/>
      <c r="Q2" s="7"/>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8"/>
      <c r="BJ2" s="8"/>
      <c r="BK2" s="8"/>
      <c r="BL2" s="8"/>
      <c r="BM2" s="8"/>
      <c r="BN2" s="8"/>
      <c r="BO2" s="8"/>
      <c r="BP2" s="8"/>
      <c r="BQ2" s="8"/>
      <c r="BR2" s="8"/>
      <c r="BS2" s="8"/>
      <c r="BT2" s="8"/>
      <c r="BU2" s="8"/>
      <c r="BV2" s="8"/>
      <c r="BW2" s="8"/>
      <c r="BX2" s="8"/>
      <c r="BY2" s="8"/>
      <c r="BZ2" s="8"/>
      <c r="CA2" s="8"/>
      <c r="CB2" s="8"/>
      <c r="CC2" s="8"/>
      <c r="CD2" s="8"/>
    </row>
    <row r="3" spans="1:181" ht="15" customHeight="1">
      <c r="A3" s="167" t="s">
        <v>0</v>
      </c>
      <c r="B3" s="167"/>
      <c r="C3" s="167"/>
      <c r="D3" s="167"/>
      <c r="E3" s="167"/>
      <c r="F3" s="168">
        <f>'代表者記入シート（総括表）'!D2</f>
        <v>0</v>
      </c>
      <c r="G3" s="168"/>
      <c r="H3" s="168"/>
      <c r="I3" s="168"/>
      <c r="J3" s="168"/>
      <c r="K3" s="168"/>
      <c r="L3" s="168"/>
      <c r="M3" s="168"/>
      <c r="N3" s="168"/>
      <c r="O3" s="168"/>
      <c r="P3" s="168"/>
      <c r="Q3" s="168"/>
      <c r="R3" s="168"/>
      <c r="S3" s="168"/>
      <c r="T3" s="168"/>
      <c r="U3" s="168"/>
      <c r="V3" s="169" t="s">
        <v>1</v>
      </c>
      <c r="W3" s="169"/>
      <c r="X3" s="169"/>
      <c r="Y3" s="167" t="s">
        <v>2</v>
      </c>
      <c r="Z3" s="170"/>
      <c r="AA3" s="273">
        <f>'代表者記入シート（総括表）'!D6</f>
        <v>0</v>
      </c>
      <c r="AB3" s="273"/>
      <c r="AC3" s="273"/>
      <c r="AD3" s="273"/>
      <c r="AE3" s="273"/>
      <c r="AF3" s="273"/>
      <c r="AG3" s="40"/>
      <c r="AH3" s="41"/>
      <c r="AI3" s="41"/>
      <c r="AJ3" s="256"/>
      <c r="AK3" s="167"/>
      <c r="AL3" s="167"/>
      <c r="AM3" s="167"/>
      <c r="AN3" s="167"/>
      <c r="AO3" s="167"/>
      <c r="AP3" s="167"/>
      <c r="AQ3" s="167"/>
      <c r="AR3" s="167"/>
      <c r="AS3" s="167"/>
      <c r="AT3" s="167"/>
      <c r="AU3" s="167"/>
      <c r="AV3" s="192" t="s">
        <v>3</v>
      </c>
      <c r="AW3" s="192"/>
      <c r="AX3" s="263"/>
      <c r="AY3" s="265">
        <f>'代表者記入シート（総括表）'!D8</f>
        <v>0</v>
      </c>
      <c r="AZ3" s="266"/>
      <c r="BA3" s="266"/>
      <c r="BB3" s="266"/>
      <c r="BC3" s="266"/>
      <c r="BD3" s="266"/>
      <c r="BE3" s="266"/>
      <c r="BF3" s="266"/>
      <c r="BG3" s="266"/>
      <c r="BH3" s="266"/>
      <c r="BI3" s="267"/>
      <c r="BJ3" s="8"/>
      <c r="BK3" s="8"/>
      <c r="BL3" s="8"/>
      <c r="BM3" s="8"/>
      <c r="BN3" s="8"/>
      <c r="BO3" s="8"/>
      <c r="BP3" s="8"/>
      <c r="BQ3" s="8"/>
      <c r="BR3" s="8"/>
      <c r="BS3" s="8"/>
      <c r="BT3" s="8"/>
      <c r="BU3" s="8"/>
      <c r="BV3" s="8"/>
      <c r="BW3" s="8"/>
      <c r="BX3" s="8"/>
      <c r="BY3" s="8"/>
      <c r="BZ3" s="8"/>
      <c r="CA3" s="8"/>
      <c r="CB3" s="8"/>
      <c r="CC3" s="8"/>
      <c r="CD3" s="8"/>
    </row>
    <row r="4" spans="1:181" ht="15" customHeight="1">
      <c r="A4" s="271" t="s">
        <v>146</v>
      </c>
      <c r="B4" s="271"/>
      <c r="C4" s="271"/>
      <c r="D4" s="271"/>
      <c r="E4" s="271"/>
      <c r="F4" s="272" t="str">
        <f>'代表者記入シート（総括表）'!D5</f>
        <v/>
      </c>
      <c r="G4" s="272"/>
      <c r="H4" s="272"/>
      <c r="I4" s="272"/>
      <c r="J4" s="272"/>
      <c r="K4" s="272"/>
      <c r="L4" s="272"/>
      <c r="M4" s="272"/>
      <c r="N4" s="272"/>
      <c r="O4" s="272"/>
      <c r="P4" s="272"/>
      <c r="Q4" s="272"/>
      <c r="R4" s="272"/>
      <c r="S4" s="272"/>
      <c r="T4" s="272"/>
      <c r="U4" s="272"/>
      <c r="V4" s="169"/>
      <c r="W4" s="169"/>
      <c r="X4" s="169"/>
      <c r="Y4" s="261"/>
      <c r="Z4" s="257">
        <f>'代表者記入シート（総括表）'!D7</f>
        <v>0</v>
      </c>
      <c r="AA4" s="257"/>
      <c r="AB4" s="257"/>
      <c r="AC4" s="257"/>
      <c r="AD4" s="257"/>
      <c r="AE4" s="257"/>
      <c r="AF4" s="257"/>
      <c r="AG4" s="257"/>
      <c r="AH4" s="257"/>
      <c r="AI4" s="257"/>
      <c r="AJ4" s="257"/>
      <c r="AK4" s="257"/>
      <c r="AL4" s="257"/>
      <c r="AM4" s="257"/>
      <c r="AN4" s="257"/>
      <c r="AO4" s="257"/>
      <c r="AP4" s="257"/>
      <c r="AQ4" s="257"/>
      <c r="AR4" s="257"/>
      <c r="AS4" s="257"/>
      <c r="AT4" s="257"/>
      <c r="AU4" s="258"/>
      <c r="AV4" s="180"/>
      <c r="AW4" s="180"/>
      <c r="AX4" s="264"/>
      <c r="AY4" s="268"/>
      <c r="AZ4" s="269"/>
      <c r="BA4" s="269"/>
      <c r="BB4" s="269"/>
      <c r="BC4" s="269"/>
      <c r="BD4" s="269"/>
      <c r="BE4" s="269"/>
      <c r="BF4" s="269"/>
      <c r="BG4" s="269"/>
      <c r="BH4" s="269"/>
      <c r="BI4" s="270"/>
      <c r="BJ4" s="8"/>
      <c r="BK4" s="8"/>
      <c r="BL4" s="8"/>
      <c r="BM4" s="8"/>
      <c r="BN4" s="8"/>
      <c r="BO4" s="8"/>
      <c r="BP4" s="8"/>
      <c r="BQ4" s="8"/>
      <c r="BR4" s="8"/>
      <c r="BS4" s="8"/>
      <c r="BT4" s="8"/>
      <c r="BU4" s="8"/>
      <c r="BV4" s="8"/>
      <c r="BW4" s="8"/>
      <c r="BX4" s="8"/>
      <c r="BY4" s="8"/>
      <c r="BZ4" s="8"/>
      <c r="CA4" s="8"/>
      <c r="CB4" s="8"/>
      <c r="CC4" s="8"/>
      <c r="CD4" s="8"/>
    </row>
    <row r="5" spans="1:181" ht="15" customHeight="1">
      <c r="A5" s="225" t="s">
        <v>147</v>
      </c>
      <c r="B5" s="226"/>
      <c r="C5" s="226"/>
      <c r="D5" s="226"/>
      <c r="E5" s="226"/>
      <c r="F5" s="205">
        <f>'代表者記入シート（総括表）'!D4</f>
        <v>0</v>
      </c>
      <c r="G5" s="205"/>
      <c r="H5" s="205"/>
      <c r="I5" s="205"/>
      <c r="J5" s="205"/>
      <c r="K5" s="205"/>
      <c r="L5" s="205"/>
      <c r="M5" s="205"/>
      <c r="N5" s="205"/>
      <c r="O5" s="205"/>
      <c r="P5" s="205"/>
      <c r="Q5" s="205"/>
      <c r="R5" s="205"/>
      <c r="S5" s="205"/>
      <c r="T5" s="205"/>
      <c r="U5" s="205"/>
      <c r="V5" s="169"/>
      <c r="W5" s="169"/>
      <c r="X5" s="169"/>
      <c r="Y5" s="262"/>
      <c r="Z5" s="259"/>
      <c r="AA5" s="259"/>
      <c r="AB5" s="259"/>
      <c r="AC5" s="259"/>
      <c r="AD5" s="259"/>
      <c r="AE5" s="259"/>
      <c r="AF5" s="259"/>
      <c r="AG5" s="259"/>
      <c r="AH5" s="259"/>
      <c r="AI5" s="259"/>
      <c r="AJ5" s="259"/>
      <c r="AK5" s="259"/>
      <c r="AL5" s="259"/>
      <c r="AM5" s="259"/>
      <c r="AN5" s="259"/>
      <c r="AO5" s="259"/>
      <c r="AP5" s="259"/>
      <c r="AQ5" s="259"/>
      <c r="AR5" s="259"/>
      <c r="AS5" s="259"/>
      <c r="AT5" s="259"/>
      <c r="AU5" s="260"/>
      <c r="AV5" s="263" t="s">
        <v>4</v>
      </c>
      <c r="AW5" s="274"/>
      <c r="AX5" s="274"/>
      <c r="AY5" s="241">
        <f>'代表者記入シート（総括表）'!D9</f>
        <v>0</v>
      </c>
      <c r="AZ5" s="241"/>
      <c r="BA5" s="241"/>
      <c r="BB5" s="241"/>
      <c r="BC5" s="241"/>
      <c r="BD5" s="241"/>
      <c r="BE5" s="241"/>
      <c r="BF5" s="241"/>
      <c r="BG5" s="241"/>
      <c r="BH5" s="241"/>
      <c r="BI5" s="241"/>
      <c r="BJ5" s="8"/>
      <c r="BK5" s="8"/>
      <c r="BL5" s="8"/>
      <c r="BM5" s="8"/>
      <c r="BN5" s="8"/>
      <c r="BO5" s="8"/>
      <c r="BP5" s="8"/>
      <c r="BQ5" s="8"/>
      <c r="BR5" s="8"/>
      <c r="BS5" s="8"/>
      <c r="BT5" s="8"/>
      <c r="BU5" s="8"/>
      <c r="BV5" s="8"/>
      <c r="BW5" s="8"/>
      <c r="BX5" s="8"/>
      <c r="BY5" s="8"/>
      <c r="BZ5" s="8"/>
      <c r="CA5" s="8"/>
      <c r="CB5" s="8"/>
      <c r="CC5" s="8"/>
      <c r="CD5" s="8"/>
    </row>
    <row r="6" spans="1:181" ht="15" customHeight="1">
      <c r="A6" s="227"/>
      <c r="B6" s="227"/>
      <c r="C6" s="227"/>
      <c r="D6" s="227"/>
      <c r="E6" s="227"/>
      <c r="F6" s="206"/>
      <c r="G6" s="206"/>
      <c r="H6" s="206"/>
      <c r="I6" s="206"/>
      <c r="J6" s="206"/>
      <c r="K6" s="206"/>
      <c r="L6" s="206"/>
      <c r="M6" s="206"/>
      <c r="N6" s="206"/>
      <c r="O6" s="206"/>
      <c r="P6" s="206"/>
      <c r="Q6" s="206"/>
      <c r="R6" s="206"/>
      <c r="S6" s="206"/>
      <c r="T6" s="206"/>
      <c r="U6" s="206"/>
      <c r="V6" s="169"/>
      <c r="W6" s="169"/>
      <c r="X6" s="169"/>
      <c r="Y6" s="169" t="s">
        <v>131</v>
      </c>
      <c r="Z6" s="169"/>
      <c r="AA6" s="169"/>
      <c r="AB6" s="169"/>
      <c r="AC6" s="169"/>
      <c r="AD6" s="242">
        <f>'代表者記入シート（総括表）'!D10</f>
        <v>0</v>
      </c>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8"/>
      <c r="BK6" s="8"/>
      <c r="BL6" s="8"/>
      <c r="BM6" s="8"/>
      <c r="BN6" s="8"/>
      <c r="BO6" s="8"/>
      <c r="BP6" s="8"/>
      <c r="BQ6" s="8"/>
      <c r="BR6" s="8"/>
      <c r="BS6" s="8"/>
      <c r="BT6" s="8"/>
      <c r="BU6" s="8"/>
      <c r="BV6" s="8"/>
      <c r="BW6" s="8"/>
      <c r="BX6" s="8"/>
      <c r="BY6" s="8"/>
      <c r="BZ6" s="8"/>
      <c r="CA6" s="8"/>
      <c r="CB6" s="8"/>
      <c r="CC6" s="8"/>
      <c r="CD6" s="8"/>
    </row>
    <row r="7" spans="1:181" ht="15" hidden="1" customHeight="1">
      <c r="A7" s="6"/>
      <c r="B7" s="6"/>
      <c r="C7" s="6"/>
      <c r="D7" s="6"/>
      <c r="E7" s="6"/>
      <c r="F7" s="6"/>
      <c r="G7" s="6"/>
      <c r="H7" s="6"/>
      <c r="I7" s="6"/>
      <c r="J7" s="6"/>
      <c r="K7" s="6"/>
      <c r="L7" s="6"/>
      <c r="M7" s="6"/>
      <c r="N7" s="6"/>
      <c r="O7" s="7"/>
      <c r="P7" s="7"/>
      <c r="Q7" s="7"/>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8"/>
      <c r="BJ7" s="8"/>
      <c r="BK7" s="8"/>
      <c r="BL7" s="8"/>
      <c r="BM7" s="8"/>
      <c r="BN7" s="8"/>
      <c r="BO7" s="8"/>
      <c r="BP7" s="8"/>
      <c r="BQ7" s="8"/>
      <c r="BR7" s="8"/>
      <c r="BS7" s="8"/>
      <c r="BT7" s="8"/>
      <c r="BU7" s="8"/>
      <c r="BV7" s="8"/>
      <c r="BW7" s="8"/>
      <c r="BX7" s="8"/>
      <c r="BY7" s="8"/>
      <c r="BZ7" s="8"/>
      <c r="CA7" s="8"/>
      <c r="CB7" s="8"/>
      <c r="CC7" s="8"/>
      <c r="CD7" s="8"/>
    </row>
    <row r="8" spans="1:181" ht="15" hidden="1" customHeight="1">
      <c r="A8" s="6"/>
      <c r="B8" s="6"/>
      <c r="C8" s="6"/>
      <c r="D8" s="6"/>
      <c r="E8" s="6"/>
      <c r="F8" s="6"/>
      <c r="G8" s="6"/>
      <c r="H8" s="6"/>
      <c r="I8" s="6"/>
      <c r="J8" s="6"/>
      <c r="K8" s="6"/>
      <c r="L8" s="6"/>
      <c r="M8" s="6"/>
      <c r="N8" s="6"/>
      <c r="O8" s="7"/>
      <c r="P8" s="7"/>
      <c r="Q8" s="7"/>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8"/>
      <c r="BJ8" s="8"/>
      <c r="BK8" s="8"/>
      <c r="BL8" s="8"/>
      <c r="BM8" s="8"/>
      <c r="BN8" s="8"/>
      <c r="BO8" s="8"/>
      <c r="BP8" s="8"/>
      <c r="BQ8" s="8"/>
      <c r="BR8" s="8"/>
      <c r="BS8" s="8"/>
      <c r="BT8" s="8"/>
      <c r="BU8" s="8"/>
      <c r="BV8" s="8"/>
      <c r="BW8" s="8"/>
      <c r="BX8" s="8"/>
      <c r="BY8" s="8"/>
      <c r="BZ8" s="8"/>
      <c r="CA8" s="8"/>
      <c r="CB8" s="8"/>
      <c r="CC8" s="8"/>
      <c r="CD8" s="8"/>
    </row>
    <row r="9" spans="1:181" ht="15" hidden="1" customHeight="1">
      <c r="A9" s="6"/>
      <c r="B9" s="6"/>
      <c r="C9" s="6"/>
      <c r="D9" s="6"/>
      <c r="E9" s="6"/>
      <c r="F9" s="6"/>
      <c r="G9" s="6"/>
      <c r="H9" s="6"/>
      <c r="I9" s="6"/>
      <c r="J9" s="6"/>
      <c r="K9" s="6"/>
      <c r="L9" s="6"/>
      <c r="M9" s="6"/>
      <c r="N9" s="6"/>
      <c r="O9" s="7"/>
      <c r="P9" s="7"/>
      <c r="Q9" s="7"/>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8"/>
      <c r="BJ9" s="8"/>
      <c r="BK9" s="8"/>
      <c r="BL9" s="8"/>
      <c r="BM9" s="8"/>
      <c r="BN9" s="8"/>
      <c r="BO9" s="8"/>
      <c r="BP9" s="8"/>
      <c r="BQ9" s="8"/>
      <c r="BR9" s="8"/>
      <c r="BS9" s="8"/>
      <c r="BT9" s="8"/>
      <c r="BU9" s="8"/>
      <c r="BV9" s="8"/>
      <c r="BW9" s="8"/>
      <c r="BX9" s="8"/>
      <c r="BY9" s="8"/>
      <c r="BZ9" s="8"/>
      <c r="CA9" s="8"/>
      <c r="CB9" s="8"/>
      <c r="CC9" s="8"/>
      <c r="CD9" s="8"/>
    </row>
    <row r="10" spans="1:181" ht="15" hidden="1" customHeight="1">
      <c r="A10" s="6"/>
      <c r="B10" s="6"/>
      <c r="C10" s="6"/>
      <c r="D10" s="6"/>
      <c r="E10" s="6"/>
      <c r="F10" s="6"/>
      <c r="G10" s="6"/>
      <c r="H10" s="6"/>
      <c r="I10" s="6"/>
      <c r="J10" s="6"/>
      <c r="K10" s="6"/>
      <c r="L10" s="6"/>
      <c r="M10" s="6"/>
      <c r="N10" s="6"/>
      <c r="O10" s="7"/>
      <c r="P10" s="7"/>
      <c r="Q10" s="7"/>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8"/>
      <c r="BJ10" s="8"/>
      <c r="BK10" s="8"/>
      <c r="BL10" s="8"/>
      <c r="BM10" s="8"/>
      <c r="BN10" s="8"/>
      <c r="BO10" s="8"/>
      <c r="BP10" s="8"/>
      <c r="BQ10" s="8"/>
      <c r="BR10" s="8"/>
      <c r="BS10" s="8"/>
      <c r="BT10" s="8"/>
      <c r="BU10" s="8"/>
      <c r="BV10" s="8"/>
      <c r="BW10" s="8"/>
      <c r="BX10" s="8"/>
      <c r="BY10" s="8"/>
      <c r="BZ10" s="8"/>
      <c r="CA10" s="8"/>
      <c r="CB10" s="8"/>
      <c r="CC10" s="8"/>
      <c r="CD10" s="8"/>
    </row>
    <row r="11" spans="1:181" ht="15" customHeight="1" thickBot="1">
      <c r="A11" s="6"/>
      <c r="B11" s="6"/>
      <c r="C11" s="6"/>
      <c r="D11" s="6"/>
      <c r="E11" s="6"/>
      <c r="F11" s="6"/>
      <c r="G11" s="6"/>
      <c r="H11" s="6"/>
      <c r="I11" s="6"/>
      <c r="J11" s="6"/>
      <c r="K11" s="6"/>
      <c r="L11" s="6"/>
      <c r="M11" s="6"/>
      <c r="N11" s="6"/>
      <c r="O11" s="7"/>
      <c r="P11" s="7"/>
      <c r="Q11" s="7"/>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8"/>
      <c r="BJ11" s="8"/>
      <c r="BK11" s="8"/>
      <c r="BL11" s="8"/>
      <c r="BM11" s="8"/>
      <c r="BN11" s="8"/>
      <c r="BO11" s="8"/>
      <c r="BP11" s="8"/>
      <c r="BQ11" s="8"/>
      <c r="BR11" s="8"/>
      <c r="BS11" s="8"/>
      <c r="BT11" s="8"/>
      <c r="BU11" s="8"/>
      <c r="BV11" s="8"/>
      <c r="BW11" s="8"/>
      <c r="BX11" s="8"/>
      <c r="BY11" s="8"/>
      <c r="BZ11" s="8"/>
      <c r="CA11" s="8"/>
      <c r="CB11" s="8"/>
      <c r="CC11" s="8"/>
      <c r="CD11" s="8"/>
      <c r="CE11" s="69">
        <v>1</v>
      </c>
      <c r="CF11" s="69">
        <v>2</v>
      </c>
      <c r="CG11" s="69">
        <v>3</v>
      </c>
      <c r="CH11" s="69">
        <v>4</v>
      </c>
      <c r="CI11" s="69">
        <v>5</v>
      </c>
      <c r="CJ11" s="69">
        <v>6</v>
      </c>
      <c r="CK11" s="69">
        <v>7</v>
      </c>
      <c r="CL11" s="69">
        <v>8</v>
      </c>
      <c r="CM11" s="69">
        <v>9</v>
      </c>
      <c r="CN11" s="69">
        <v>10</v>
      </c>
      <c r="CO11" s="69">
        <v>11</v>
      </c>
      <c r="CP11" s="69">
        <v>12</v>
      </c>
      <c r="CQ11" s="69">
        <v>13</v>
      </c>
      <c r="CR11" s="69">
        <v>14</v>
      </c>
      <c r="CS11" s="69">
        <v>15</v>
      </c>
      <c r="CT11" s="69">
        <v>16</v>
      </c>
      <c r="CU11" s="69">
        <v>17</v>
      </c>
      <c r="CV11" s="69">
        <v>18</v>
      </c>
      <c r="CW11" s="69">
        <v>19</v>
      </c>
      <c r="CX11" s="69">
        <v>20</v>
      </c>
      <c r="CY11" s="69">
        <v>21</v>
      </c>
      <c r="CZ11" s="69">
        <v>22</v>
      </c>
      <c r="DA11" s="69">
        <v>23</v>
      </c>
      <c r="DB11" s="69">
        <v>24</v>
      </c>
      <c r="DC11" s="69">
        <v>25</v>
      </c>
      <c r="DD11" s="69">
        <v>26</v>
      </c>
      <c r="DE11" s="69">
        <v>27</v>
      </c>
      <c r="DF11" s="69">
        <v>28</v>
      </c>
      <c r="DG11" s="69">
        <v>29</v>
      </c>
      <c r="DH11" s="69">
        <v>30</v>
      </c>
      <c r="DI11" s="69">
        <v>31</v>
      </c>
      <c r="DJ11" s="69">
        <v>32</v>
      </c>
      <c r="DK11" s="69">
        <v>33</v>
      </c>
      <c r="DL11" s="69">
        <v>34</v>
      </c>
      <c r="DM11" s="69">
        <v>35</v>
      </c>
      <c r="DN11" s="69">
        <v>36</v>
      </c>
      <c r="DO11" s="69">
        <v>37</v>
      </c>
      <c r="DP11" s="69">
        <v>38</v>
      </c>
      <c r="DQ11" s="69">
        <v>39</v>
      </c>
      <c r="DR11" s="69">
        <v>40</v>
      </c>
      <c r="DS11" s="69">
        <v>41</v>
      </c>
      <c r="DT11" s="69">
        <v>42</v>
      </c>
      <c r="DU11" s="69">
        <v>43</v>
      </c>
      <c r="DV11" s="69">
        <v>44</v>
      </c>
      <c r="DW11" s="69">
        <v>45</v>
      </c>
      <c r="DX11" s="69">
        <v>46</v>
      </c>
      <c r="DY11" s="69">
        <v>47</v>
      </c>
      <c r="DZ11" s="69">
        <v>48</v>
      </c>
      <c r="EA11" s="69">
        <v>49</v>
      </c>
      <c r="EB11" s="69">
        <v>50</v>
      </c>
      <c r="EC11" s="69">
        <v>51</v>
      </c>
      <c r="ED11" s="69">
        <v>52</v>
      </c>
      <c r="EE11" s="69">
        <v>53</v>
      </c>
      <c r="EF11" s="69">
        <v>54</v>
      </c>
      <c r="EG11" s="69">
        <v>55</v>
      </c>
      <c r="EH11" s="69">
        <v>56</v>
      </c>
      <c r="EI11" s="69">
        <v>57</v>
      </c>
      <c r="EJ11" s="69">
        <v>58</v>
      </c>
      <c r="EK11" s="69">
        <v>59</v>
      </c>
      <c r="EL11" s="69">
        <v>60</v>
      </c>
      <c r="EM11" s="69">
        <v>61</v>
      </c>
      <c r="EN11" s="69">
        <v>62</v>
      </c>
      <c r="EO11" s="69">
        <v>63</v>
      </c>
      <c r="EP11" s="69">
        <v>64</v>
      </c>
      <c r="EQ11" s="69">
        <v>65</v>
      </c>
      <c r="ER11" s="69">
        <v>66</v>
      </c>
      <c r="ES11" s="69">
        <v>67</v>
      </c>
      <c r="ET11" s="69">
        <v>68</v>
      </c>
      <c r="EU11" s="69">
        <v>69</v>
      </c>
      <c r="EV11" s="69">
        <v>70</v>
      </c>
      <c r="EW11" s="69">
        <v>71</v>
      </c>
      <c r="EX11" s="69">
        <v>72</v>
      </c>
      <c r="EY11" s="69">
        <v>73</v>
      </c>
      <c r="EZ11" s="69">
        <v>74</v>
      </c>
      <c r="FA11" s="69">
        <v>75</v>
      </c>
      <c r="FB11" s="69">
        <v>76</v>
      </c>
      <c r="FC11" s="69">
        <v>77</v>
      </c>
      <c r="FD11" s="69">
        <v>78</v>
      </c>
      <c r="FE11" s="69">
        <v>79</v>
      </c>
      <c r="FF11" s="69">
        <v>80</v>
      </c>
      <c r="FG11" s="69">
        <v>81</v>
      </c>
      <c r="FH11" s="69">
        <v>82</v>
      </c>
      <c r="FI11" s="69">
        <v>83</v>
      </c>
      <c r="FJ11" s="69">
        <v>84</v>
      </c>
      <c r="FK11" s="69">
        <v>85</v>
      </c>
      <c r="FL11" s="69">
        <v>86</v>
      </c>
      <c r="FM11" s="69">
        <v>87</v>
      </c>
      <c r="FN11" s="69">
        <v>88</v>
      </c>
      <c r="FO11" s="69">
        <v>89</v>
      </c>
      <c r="FP11" s="69">
        <v>90</v>
      </c>
      <c r="FQ11" s="69">
        <v>91</v>
      </c>
      <c r="FR11" s="69">
        <v>92</v>
      </c>
      <c r="FS11" s="69">
        <v>93</v>
      </c>
      <c r="FT11" s="69">
        <v>94</v>
      </c>
      <c r="FU11" s="69">
        <v>95</v>
      </c>
      <c r="FV11" s="69">
        <v>96</v>
      </c>
      <c r="FW11" s="69">
        <v>97</v>
      </c>
      <c r="FX11" s="69">
        <v>98</v>
      </c>
      <c r="FY11" s="69">
        <v>99</v>
      </c>
    </row>
    <row r="12" spans="1:181" ht="15" customHeight="1" thickBot="1">
      <c r="A12" s="245"/>
      <c r="B12" s="246"/>
      <c r="C12" s="247" t="s">
        <v>5</v>
      </c>
      <c r="D12" s="248"/>
      <c r="E12" s="248"/>
      <c r="F12" s="249" t="s">
        <v>6</v>
      </c>
      <c r="G12" s="248"/>
      <c r="H12" s="250" t="s">
        <v>7</v>
      </c>
      <c r="I12" s="251"/>
      <c r="J12" s="251"/>
      <c r="K12" s="251"/>
      <c r="L12" s="251"/>
      <c r="M12" s="251"/>
      <c r="N12" s="252"/>
      <c r="O12" s="253" t="s">
        <v>8</v>
      </c>
      <c r="P12" s="253"/>
      <c r="Q12" s="253"/>
      <c r="R12" s="253"/>
      <c r="S12" s="254"/>
      <c r="T12" s="254" t="s">
        <v>9</v>
      </c>
      <c r="U12" s="254"/>
      <c r="V12" s="254"/>
      <c r="W12" s="254"/>
      <c r="X12" s="254"/>
      <c r="Y12" s="254" t="s">
        <v>119</v>
      </c>
      <c r="Z12" s="254"/>
      <c r="AA12" s="254"/>
      <c r="AB12" s="254"/>
      <c r="AC12" s="254"/>
      <c r="AD12" s="254"/>
      <c r="AE12" s="254" t="s">
        <v>120</v>
      </c>
      <c r="AF12" s="254"/>
      <c r="AG12" s="254"/>
      <c r="AH12" s="254"/>
      <c r="AI12" s="254"/>
      <c r="AJ12" s="254"/>
      <c r="AK12" s="255" t="s">
        <v>10</v>
      </c>
      <c r="AL12" s="251"/>
      <c r="AM12" s="253"/>
      <c r="AN12" s="255" t="s">
        <v>11</v>
      </c>
      <c r="AO12" s="253"/>
      <c r="AP12" s="255" t="s">
        <v>12</v>
      </c>
      <c r="AQ12" s="251"/>
      <c r="AR12" s="251"/>
      <c r="AS12" s="251"/>
      <c r="AT12" s="251"/>
      <c r="AU12" s="251"/>
      <c r="AV12" s="251"/>
      <c r="AW12" s="251"/>
      <c r="AX12" s="251"/>
      <c r="AY12" s="253"/>
      <c r="AZ12" s="255" t="s">
        <v>13</v>
      </c>
      <c r="BA12" s="251"/>
      <c r="BB12" s="251"/>
      <c r="BC12" s="251"/>
      <c r="BD12" s="251"/>
      <c r="BE12" s="251"/>
      <c r="BF12" s="252"/>
      <c r="BG12" s="9"/>
      <c r="CE12" s="69" t="s">
        <v>127</v>
      </c>
      <c r="CF12" s="69" t="s">
        <v>99</v>
      </c>
      <c r="CG12" s="69" t="s">
        <v>100</v>
      </c>
      <c r="CH12" s="69" t="s">
        <v>128</v>
      </c>
      <c r="CI12" s="69" t="s">
        <v>101</v>
      </c>
      <c r="CJ12" s="69" t="s">
        <v>170</v>
      </c>
      <c r="CK12" s="69" t="s">
        <v>102</v>
      </c>
      <c r="CL12" s="69" t="s">
        <v>129</v>
      </c>
      <c r="CM12" s="69" t="s">
        <v>92</v>
      </c>
      <c r="CN12" s="69" t="s">
        <v>93</v>
      </c>
      <c r="CO12" s="23" t="s">
        <v>5</v>
      </c>
      <c r="CP12" s="23" t="s">
        <v>94</v>
      </c>
      <c r="CQ12" s="69" t="s">
        <v>95</v>
      </c>
      <c r="CR12" s="69" t="s">
        <v>96</v>
      </c>
      <c r="CS12" s="69" t="s">
        <v>97</v>
      </c>
      <c r="CT12" s="23" t="s">
        <v>98</v>
      </c>
      <c r="CU12" s="23" t="s">
        <v>130</v>
      </c>
      <c r="CV12" s="69" t="s">
        <v>8</v>
      </c>
      <c r="CW12" s="69" t="s">
        <v>9</v>
      </c>
      <c r="CX12" s="69" t="s">
        <v>103</v>
      </c>
      <c r="CY12" s="69" t="s">
        <v>121</v>
      </c>
      <c r="CZ12" s="69" t="s">
        <v>122</v>
      </c>
      <c r="DA12" s="69" t="s">
        <v>104</v>
      </c>
      <c r="DB12" s="69" t="s">
        <v>10</v>
      </c>
      <c r="DC12" s="69" t="s">
        <v>11</v>
      </c>
      <c r="DD12" s="69" t="s">
        <v>12</v>
      </c>
      <c r="DE12" s="69" t="s">
        <v>13</v>
      </c>
      <c r="DF12" s="69" t="s">
        <v>105</v>
      </c>
      <c r="DG12" s="23" t="s">
        <v>106</v>
      </c>
      <c r="DH12" s="69" t="s">
        <v>8</v>
      </c>
      <c r="DI12" s="69" t="s">
        <v>9</v>
      </c>
      <c r="DJ12" s="69" t="s">
        <v>103</v>
      </c>
      <c r="DK12" s="69" t="s">
        <v>121</v>
      </c>
      <c r="DL12" s="69" t="s">
        <v>122</v>
      </c>
      <c r="DM12" s="69" t="s">
        <v>104</v>
      </c>
      <c r="DN12" s="69" t="s">
        <v>10</v>
      </c>
      <c r="DO12" s="69" t="s">
        <v>11</v>
      </c>
      <c r="DP12" s="69" t="s">
        <v>12</v>
      </c>
      <c r="DQ12" s="69" t="s">
        <v>13</v>
      </c>
      <c r="DR12" s="69" t="s">
        <v>8</v>
      </c>
      <c r="DS12" s="69" t="s">
        <v>9</v>
      </c>
      <c r="DT12" s="69" t="s">
        <v>103</v>
      </c>
      <c r="DU12" s="69" t="s">
        <v>121</v>
      </c>
      <c r="DV12" s="69" t="s">
        <v>122</v>
      </c>
      <c r="DW12" s="69" t="s">
        <v>104</v>
      </c>
      <c r="DX12" s="69" t="s">
        <v>10</v>
      </c>
      <c r="DY12" s="69" t="s">
        <v>11</v>
      </c>
      <c r="DZ12" s="69" t="s">
        <v>12</v>
      </c>
      <c r="EA12" s="69" t="s">
        <v>13</v>
      </c>
      <c r="EB12" s="69" t="s">
        <v>8</v>
      </c>
      <c r="EC12" s="69" t="s">
        <v>9</v>
      </c>
      <c r="ED12" s="69" t="s">
        <v>103</v>
      </c>
      <c r="EE12" s="69" t="s">
        <v>121</v>
      </c>
      <c r="EF12" s="69" t="s">
        <v>122</v>
      </c>
      <c r="EG12" s="69" t="s">
        <v>104</v>
      </c>
      <c r="EH12" s="69" t="s">
        <v>10</v>
      </c>
      <c r="EI12" s="69" t="s">
        <v>11</v>
      </c>
      <c r="EJ12" s="69" t="s">
        <v>12</v>
      </c>
      <c r="EK12" s="69" t="s">
        <v>13</v>
      </c>
      <c r="EL12" s="69" t="s">
        <v>8</v>
      </c>
      <c r="EM12" s="69" t="s">
        <v>9</v>
      </c>
      <c r="EN12" s="69" t="s">
        <v>103</v>
      </c>
      <c r="EO12" s="69" t="s">
        <v>121</v>
      </c>
      <c r="EP12" s="69" t="s">
        <v>122</v>
      </c>
      <c r="EQ12" s="69" t="s">
        <v>104</v>
      </c>
      <c r="ER12" s="69" t="s">
        <v>10</v>
      </c>
      <c r="ES12" s="69" t="s">
        <v>11</v>
      </c>
      <c r="ET12" s="69" t="s">
        <v>12</v>
      </c>
      <c r="EU12" s="69" t="s">
        <v>13</v>
      </c>
      <c r="EV12" s="69" t="s">
        <v>8</v>
      </c>
      <c r="EW12" s="69" t="s">
        <v>9</v>
      </c>
      <c r="EX12" s="69" t="s">
        <v>103</v>
      </c>
      <c r="EY12" s="69" t="s">
        <v>121</v>
      </c>
      <c r="EZ12" s="69" t="s">
        <v>122</v>
      </c>
      <c r="FA12" s="69" t="s">
        <v>104</v>
      </c>
      <c r="FB12" s="69" t="s">
        <v>10</v>
      </c>
      <c r="FC12" s="69" t="s">
        <v>11</v>
      </c>
      <c r="FD12" s="69" t="s">
        <v>12</v>
      </c>
      <c r="FE12" s="69" t="s">
        <v>13</v>
      </c>
      <c r="FF12" s="69" t="s">
        <v>8</v>
      </c>
      <c r="FG12" s="69" t="s">
        <v>9</v>
      </c>
      <c r="FH12" s="69" t="s">
        <v>103</v>
      </c>
      <c r="FI12" s="69" t="s">
        <v>121</v>
      </c>
      <c r="FJ12" s="69" t="s">
        <v>122</v>
      </c>
      <c r="FK12" s="69" t="s">
        <v>104</v>
      </c>
      <c r="FL12" s="69" t="s">
        <v>10</v>
      </c>
      <c r="FM12" s="69" t="s">
        <v>11</v>
      </c>
      <c r="FN12" s="69" t="s">
        <v>12</v>
      </c>
      <c r="FO12" s="69" t="s">
        <v>13</v>
      </c>
      <c r="FP12" s="69" t="s">
        <v>8</v>
      </c>
      <c r="FQ12" s="69" t="s">
        <v>9</v>
      </c>
      <c r="FR12" s="69" t="s">
        <v>103</v>
      </c>
      <c r="FS12" s="69" t="s">
        <v>121</v>
      </c>
      <c r="FT12" s="69" t="s">
        <v>122</v>
      </c>
      <c r="FU12" s="69" t="s">
        <v>104</v>
      </c>
      <c r="FV12" s="69" t="s">
        <v>10</v>
      </c>
      <c r="FW12" s="69" t="s">
        <v>11</v>
      </c>
      <c r="FX12" s="69" t="s">
        <v>12</v>
      </c>
      <c r="FY12" s="69" t="s">
        <v>13</v>
      </c>
    </row>
    <row r="13" spans="1:181" ht="13.2" customHeight="1">
      <c r="A13" s="171" t="str">
        <f>AZ1</f>
        <v>男子</v>
      </c>
      <c r="B13" s="172"/>
      <c r="C13" s="207" t="s">
        <v>48</v>
      </c>
      <c r="D13" s="208"/>
      <c r="E13" s="209"/>
      <c r="F13" s="177" t="s">
        <v>14</v>
      </c>
      <c r="G13" s="178"/>
      <c r="H13" s="181"/>
      <c r="I13" s="182"/>
      <c r="J13" s="182"/>
      <c r="K13" s="182"/>
      <c r="L13" s="182"/>
      <c r="M13" s="182"/>
      <c r="N13" s="183"/>
      <c r="O13" s="187"/>
      <c r="P13" s="188"/>
      <c r="Q13" s="188"/>
      <c r="R13" s="188"/>
      <c r="S13" s="189"/>
      <c r="T13" s="190"/>
      <c r="U13" s="188"/>
      <c r="V13" s="188"/>
      <c r="W13" s="188"/>
      <c r="X13" s="189"/>
      <c r="Y13" s="190" t="str">
        <f>IF(O13&lt;&gt;"",PHONETIC(O13),"")</f>
        <v/>
      </c>
      <c r="Z13" s="188"/>
      <c r="AA13" s="188"/>
      <c r="AB13" s="188"/>
      <c r="AC13" s="188"/>
      <c r="AD13" s="189"/>
      <c r="AE13" s="190" t="str">
        <f>IF(T13&lt;&gt;"",PHONETIC(T13),"")</f>
        <v/>
      </c>
      <c r="AF13" s="188"/>
      <c r="AG13" s="188"/>
      <c r="AH13" s="188"/>
      <c r="AI13" s="188"/>
      <c r="AJ13" s="189"/>
      <c r="AK13" s="190"/>
      <c r="AL13" s="188"/>
      <c r="AM13" s="189"/>
      <c r="AN13" s="190"/>
      <c r="AO13" s="189"/>
      <c r="AP13" s="190" t="s">
        <v>16</v>
      </c>
      <c r="AQ13" s="188"/>
      <c r="AR13" s="188"/>
      <c r="AS13" s="188"/>
      <c r="AT13" s="47" t="s">
        <v>71</v>
      </c>
      <c r="AU13" s="188"/>
      <c r="AV13" s="188"/>
      <c r="AW13" s="47" t="s">
        <v>71</v>
      </c>
      <c r="AX13" s="188"/>
      <c r="AY13" s="189"/>
      <c r="AZ13" s="190"/>
      <c r="BA13" s="188"/>
      <c r="BB13" s="188"/>
      <c r="BC13" s="188"/>
      <c r="BD13" s="188"/>
      <c r="BE13" s="188"/>
      <c r="BF13" s="233"/>
      <c r="BG13" s="52"/>
      <c r="BH13" s="51"/>
      <c r="BI13" s="53"/>
      <c r="CE13" s="70" t="e">
        <f>CG13&amp;CK13&amp;CN13&amp;"0"&amp;CL13</f>
        <v>#N/A</v>
      </c>
      <c r="CF13" s="71">
        <f>$F$3</f>
        <v>0</v>
      </c>
      <c r="CG13" s="71" t="e">
        <f t="shared" ref="CG13:CG44" si="0">VLOOKUP(CF13,$O$66:$U$73,6,FALSE)</f>
        <v>#N/A</v>
      </c>
      <c r="CH13" s="71">
        <f>H13</f>
        <v>0</v>
      </c>
      <c r="CI13" s="71" t="e">
        <f>VLOOKUP($CH13,'代表者記入シート（総括表）'!$B$15:$F$34,3,FALSE)</f>
        <v>#N/A</v>
      </c>
      <c r="CJ13" s="71" t="e">
        <f>VLOOKUP($CH13,'代表者記入シート（総括表）'!$B$15:$F$34,4,FALSE)</f>
        <v>#N/A</v>
      </c>
      <c r="CK13" s="71" t="e">
        <f>VLOOKUP($CH13,'代表者記入シート（総括表）'!$B$15:$AL$34,37,FALSE)</f>
        <v>#N/A</v>
      </c>
      <c r="CL13" s="71">
        <f>COUNTIF($CH$13:$CH$36,$CH13)-COUNTIF($CH13:$CH$36,$CH13)+1</f>
        <v>1</v>
      </c>
      <c r="CM13" s="71" t="str">
        <f>$AZ$1</f>
        <v>男子</v>
      </c>
      <c r="CN13" s="71">
        <f>VLOOKUP($AZ$1,$C$78:$H$79,5,FALSE)</f>
        <v>1</v>
      </c>
      <c r="CO13" s="23" t="s">
        <v>107</v>
      </c>
      <c r="CP13" s="23">
        <v>4</v>
      </c>
      <c r="CQ13" s="71"/>
      <c r="CR13" s="71"/>
      <c r="CS13" s="71"/>
      <c r="CT13" s="23">
        <v>1</v>
      </c>
      <c r="CU13" s="23">
        <v>1</v>
      </c>
      <c r="CV13" s="71">
        <f>$O13</f>
        <v>0</v>
      </c>
      <c r="CW13" s="71">
        <f>$T13</f>
        <v>0</v>
      </c>
      <c r="CX13" s="71" t="str">
        <f>CV13&amp;" "&amp;CW13</f>
        <v>0 0</v>
      </c>
      <c r="CY13" s="71" t="str">
        <f>$Y13</f>
        <v/>
      </c>
      <c r="CZ13" s="71" t="str">
        <f>$AE13</f>
        <v/>
      </c>
      <c r="DA13" s="71" t="str">
        <f>$CY13&amp;" "&amp;$CZ13</f>
        <v xml:space="preserve"> </v>
      </c>
      <c r="DB13" s="71">
        <f>$AK13</f>
        <v>0</v>
      </c>
      <c r="DC13" s="71">
        <f>$AN13</f>
        <v>0</v>
      </c>
      <c r="DD13" s="71" t="str">
        <f>"H"&amp;$AR13&amp;"/"&amp;$AU13&amp;"/"&amp;$AX13</f>
        <v>H//</v>
      </c>
      <c r="DE13" s="71">
        <f>$AZ13</f>
        <v>0</v>
      </c>
      <c r="DF13" s="69" t="str">
        <f>$F$3&amp;"1位"</f>
        <v>01位</v>
      </c>
      <c r="DG13" s="23" t="s">
        <v>123</v>
      </c>
      <c r="DH13" s="71">
        <f>O14</f>
        <v>0</v>
      </c>
      <c r="DI13" s="71">
        <f>T14</f>
        <v>0</v>
      </c>
      <c r="DJ13" s="71" t="str">
        <f>DH13&amp;" "&amp;DI13</f>
        <v>0 0</v>
      </c>
      <c r="DK13" s="71" t="str">
        <f>Y14</f>
        <v/>
      </c>
      <c r="DL13" s="71" t="str">
        <f>AE14</f>
        <v/>
      </c>
      <c r="DM13" s="71" t="str">
        <f>DK13&amp;" "&amp;DL13</f>
        <v xml:space="preserve"> </v>
      </c>
      <c r="DN13" s="71">
        <f>AK14</f>
        <v>0</v>
      </c>
      <c r="DO13" s="71">
        <f>AN14</f>
        <v>0</v>
      </c>
      <c r="DP13" s="71" t="str">
        <f>"H"&amp;$AR14&amp;"/"&amp;$AU14&amp;"/"&amp;$AX14</f>
        <v>H//</v>
      </c>
      <c r="DQ13" s="71">
        <f>AZ14</f>
        <v>0</v>
      </c>
      <c r="DR13" s="69"/>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row>
    <row r="14" spans="1:181" ht="13.2" customHeight="1">
      <c r="A14" s="173"/>
      <c r="B14" s="174"/>
      <c r="C14" s="210"/>
      <c r="D14" s="211"/>
      <c r="E14" s="212"/>
      <c r="F14" s="179"/>
      <c r="G14" s="180"/>
      <c r="H14" s="184"/>
      <c r="I14" s="185"/>
      <c r="J14" s="185"/>
      <c r="K14" s="185"/>
      <c r="L14" s="185"/>
      <c r="M14" s="185"/>
      <c r="N14" s="186"/>
      <c r="O14" s="199"/>
      <c r="P14" s="200"/>
      <c r="Q14" s="200"/>
      <c r="R14" s="200"/>
      <c r="S14" s="201"/>
      <c r="T14" s="202"/>
      <c r="U14" s="200"/>
      <c r="V14" s="200"/>
      <c r="W14" s="200"/>
      <c r="X14" s="201"/>
      <c r="Y14" s="202" t="str">
        <f t="shared" ref="Y14:Y44" si="1">IF(O14&lt;&gt;"",PHONETIC(O14),"")</f>
        <v/>
      </c>
      <c r="Z14" s="200"/>
      <c r="AA14" s="200"/>
      <c r="AB14" s="200"/>
      <c r="AC14" s="200"/>
      <c r="AD14" s="201"/>
      <c r="AE14" s="202" t="str">
        <f t="shared" ref="AE14:AE44" si="2">IF(T14&lt;&gt;"",PHONETIC(T14),"")</f>
        <v/>
      </c>
      <c r="AF14" s="200"/>
      <c r="AG14" s="200"/>
      <c r="AH14" s="200"/>
      <c r="AI14" s="200"/>
      <c r="AJ14" s="201"/>
      <c r="AK14" s="202"/>
      <c r="AL14" s="200"/>
      <c r="AM14" s="201"/>
      <c r="AN14" s="202"/>
      <c r="AO14" s="201"/>
      <c r="AP14" s="202" t="s">
        <v>16</v>
      </c>
      <c r="AQ14" s="200"/>
      <c r="AR14" s="200"/>
      <c r="AS14" s="200"/>
      <c r="AT14" s="49" t="s">
        <v>71</v>
      </c>
      <c r="AU14" s="200"/>
      <c r="AV14" s="200"/>
      <c r="AW14" s="49" t="s">
        <v>71</v>
      </c>
      <c r="AX14" s="200"/>
      <c r="AY14" s="201"/>
      <c r="AZ14" s="202"/>
      <c r="BA14" s="200"/>
      <c r="BB14" s="200"/>
      <c r="BC14" s="200"/>
      <c r="BD14" s="200"/>
      <c r="BE14" s="200"/>
      <c r="BF14" s="240"/>
      <c r="BG14" s="52"/>
      <c r="BH14" s="51"/>
      <c r="BI14" s="53"/>
      <c r="CE14" s="70" t="e">
        <f t="shared" ref="CE14:CE44" si="3">CG14&amp;CK14&amp;CN14&amp;"0"&amp;CL14</f>
        <v>#N/A</v>
      </c>
      <c r="CF14" s="71">
        <f t="shared" ref="CF14:CF44" si="4">$F$3</f>
        <v>0</v>
      </c>
      <c r="CG14" s="71" t="e">
        <f t="shared" si="0"/>
        <v>#N/A</v>
      </c>
      <c r="CH14" s="71">
        <f>H13</f>
        <v>0</v>
      </c>
      <c r="CI14" s="71" t="e">
        <f>VLOOKUP($CH14,'代表者記入シート（総括表）'!$B$15:$F$34,3,FALSE)</f>
        <v>#N/A</v>
      </c>
      <c r="CJ14" s="71" t="e">
        <f>VLOOKUP($CH14,'代表者記入シート（総括表）'!$B$15:$F$34,4,FALSE)</f>
        <v>#N/A</v>
      </c>
      <c r="CK14" s="71" t="e">
        <f>VLOOKUP($CH14,'代表者記入シート（総括表）'!$B$15:$AL$34,37,FALSE)</f>
        <v>#N/A</v>
      </c>
      <c r="CL14" s="71">
        <f>COUNTIF($CH$13:$CH$36,$CH14)-COUNTIF($CH14:$CH$36,$CH14)+1</f>
        <v>2</v>
      </c>
      <c r="CM14" s="71" t="str">
        <f t="shared" ref="CM14:CM44" si="5">$AZ$1</f>
        <v>男子</v>
      </c>
      <c r="CN14" s="71">
        <f t="shared" ref="CN14:CN44" si="6">VLOOKUP($AZ$1,$C$78:$H$79,5,FALSE)</f>
        <v>1</v>
      </c>
      <c r="CO14" s="23" t="s">
        <v>107</v>
      </c>
      <c r="CP14" s="23">
        <v>4</v>
      </c>
      <c r="CQ14" s="71"/>
      <c r="CR14" s="71"/>
      <c r="CS14" s="71"/>
      <c r="CT14" s="23">
        <v>2</v>
      </c>
      <c r="CU14" s="23">
        <v>1</v>
      </c>
      <c r="CV14" s="71">
        <f t="shared" ref="CV14:CV44" si="7">$O14</f>
        <v>0</v>
      </c>
      <c r="CW14" s="71">
        <f t="shared" ref="CW14:CW44" si="8">$T14</f>
        <v>0</v>
      </c>
      <c r="CX14" s="71" t="str">
        <f t="shared" ref="CX14:CX44" si="9">CV14&amp;" "&amp;CW14</f>
        <v>0 0</v>
      </c>
      <c r="CY14" s="71" t="str">
        <f t="shared" ref="CY14:CY44" si="10">$Y14</f>
        <v/>
      </c>
      <c r="CZ14" s="71" t="str">
        <f t="shared" ref="CZ14:CZ44" si="11">$AE14</f>
        <v/>
      </c>
      <c r="DA14" s="71" t="str">
        <f t="shared" ref="DA14:DA44" si="12">CY14&amp;" "&amp;CZ14</f>
        <v xml:space="preserve"> </v>
      </c>
      <c r="DB14" s="71">
        <f t="shared" ref="DB14:DB44" si="13">AK14</f>
        <v>0</v>
      </c>
      <c r="DC14" s="71">
        <f t="shared" ref="DC14:DC44" si="14">AN14</f>
        <v>0</v>
      </c>
      <c r="DD14" s="71" t="str">
        <f t="shared" ref="DD14:DD44" si="15">"H"&amp;AR14&amp;"/"&amp;AU14&amp;"/"&amp;AX14</f>
        <v>H//</v>
      </c>
      <c r="DE14" s="71">
        <f t="shared" ref="DE14:DE44" si="16">AZ14</f>
        <v>0</v>
      </c>
      <c r="DF14" s="69" t="str">
        <f>$F$3&amp;"1位"</f>
        <v>01位</v>
      </c>
      <c r="DG14" s="23" t="s">
        <v>123</v>
      </c>
      <c r="DH14" s="71"/>
      <c r="DI14" s="71"/>
      <c r="DJ14" s="71"/>
      <c r="DK14" s="71"/>
      <c r="DL14" s="71"/>
      <c r="DM14" s="71"/>
      <c r="DN14" s="71"/>
      <c r="DO14" s="71"/>
      <c r="DP14" s="71"/>
      <c r="DQ14" s="71"/>
      <c r="DR14" s="69"/>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row>
    <row r="15" spans="1:181" ht="13.2" customHeight="1">
      <c r="A15" s="173"/>
      <c r="B15" s="174"/>
      <c r="C15" s="210"/>
      <c r="D15" s="211"/>
      <c r="E15" s="212"/>
      <c r="F15" s="191" t="s">
        <v>18</v>
      </c>
      <c r="G15" s="192"/>
      <c r="H15" s="193"/>
      <c r="I15" s="194"/>
      <c r="J15" s="194"/>
      <c r="K15" s="194"/>
      <c r="L15" s="194"/>
      <c r="M15" s="194"/>
      <c r="N15" s="195"/>
      <c r="O15" s="199"/>
      <c r="P15" s="200"/>
      <c r="Q15" s="200"/>
      <c r="R15" s="200"/>
      <c r="S15" s="201"/>
      <c r="T15" s="202"/>
      <c r="U15" s="200"/>
      <c r="V15" s="200"/>
      <c r="W15" s="200"/>
      <c r="X15" s="201"/>
      <c r="Y15" s="202" t="str">
        <f t="shared" si="1"/>
        <v/>
      </c>
      <c r="Z15" s="200"/>
      <c r="AA15" s="200"/>
      <c r="AB15" s="200"/>
      <c r="AC15" s="200"/>
      <c r="AD15" s="201"/>
      <c r="AE15" s="202" t="str">
        <f t="shared" si="2"/>
        <v/>
      </c>
      <c r="AF15" s="200"/>
      <c r="AG15" s="200"/>
      <c r="AH15" s="200"/>
      <c r="AI15" s="200"/>
      <c r="AJ15" s="201"/>
      <c r="AK15" s="202"/>
      <c r="AL15" s="200"/>
      <c r="AM15" s="201"/>
      <c r="AN15" s="202"/>
      <c r="AO15" s="201"/>
      <c r="AP15" s="202" t="s">
        <v>16</v>
      </c>
      <c r="AQ15" s="200"/>
      <c r="AR15" s="200"/>
      <c r="AS15" s="200"/>
      <c r="AT15" s="49" t="s">
        <v>71</v>
      </c>
      <c r="AU15" s="200"/>
      <c r="AV15" s="200"/>
      <c r="AW15" s="49" t="s">
        <v>71</v>
      </c>
      <c r="AX15" s="200"/>
      <c r="AY15" s="201"/>
      <c r="AZ15" s="202"/>
      <c r="BA15" s="200"/>
      <c r="BB15" s="200"/>
      <c r="BC15" s="200"/>
      <c r="BD15" s="200"/>
      <c r="BE15" s="200"/>
      <c r="BF15" s="240"/>
      <c r="BG15" s="54"/>
      <c r="BH15" s="55"/>
      <c r="BI15" s="55"/>
      <c r="CE15" s="70" t="e">
        <f t="shared" si="3"/>
        <v>#N/A</v>
      </c>
      <c r="CF15" s="71">
        <f t="shared" si="4"/>
        <v>0</v>
      </c>
      <c r="CG15" s="71" t="e">
        <f t="shared" si="0"/>
        <v>#N/A</v>
      </c>
      <c r="CH15" s="71">
        <f t="shared" ref="CH15:CH36" si="17">H15</f>
        <v>0</v>
      </c>
      <c r="CI15" s="71" t="e">
        <f>VLOOKUP($CH15,'代表者記入シート（総括表）'!$B$15:$F$34,3,FALSE)</f>
        <v>#N/A</v>
      </c>
      <c r="CJ15" s="71" t="e">
        <f>VLOOKUP($CH15,'代表者記入シート（総括表）'!$B$15:$F$34,4,FALSE)</f>
        <v>#N/A</v>
      </c>
      <c r="CK15" s="71" t="e">
        <f>VLOOKUP($CH15,'代表者記入シート（総括表）'!$B$15:$AL$34,37,FALSE)</f>
        <v>#N/A</v>
      </c>
      <c r="CL15" s="71">
        <f>COUNTIF($CH$13:$CH$36,$CH15)-COUNTIF($CH15:$CH$36,$CH15)+1</f>
        <v>3</v>
      </c>
      <c r="CM15" s="71" t="str">
        <f t="shared" si="5"/>
        <v>男子</v>
      </c>
      <c r="CN15" s="71">
        <f t="shared" si="6"/>
        <v>1</v>
      </c>
      <c r="CO15" s="23" t="s">
        <v>107</v>
      </c>
      <c r="CP15" s="23">
        <v>4</v>
      </c>
      <c r="CQ15" s="71"/>
      <c r="CR15" s="71"/>
      <c r="CS15" s="71"/>
      <c r="CT15" s="23">
        <v>1</v>
      </c>
      <c r="CU15" s="23">
        <v>2</v>
      </c>
      <c r="CV15" s="71">
        <f t="shared" si="7"/>
        <v>0</v>
      </c>
      <c r="CW15" s="71">
        <f t="shared" si="8"/>
        <v>0</v>
      </c>
      <c r="CX15" s="71" t="str">
        <f t="shared" si="9"/>
        <v>0 0</v>
      </c>
      <c r="CY15" s="71" t="str">
        <f t="shared" si="10"/>
        <v/>
      </c>
      <c r="CZ15" s="71" t="str">
        <f t="shared" si="11"/>
        <v/>
      </c>
      <c r="DA15" s="71" t="str">
        <f t="shared" si="12"/>
        <v xml:space="preserve"> </v>
      </c>
      <c r="DB15" s="71">
        <f t="shared" si="13"/>
        <v>0</v>
      </c>
      <c r="DC15" s="71">
        <f t="shared" si="14"/>
        <v>0</v>
      </c>
      <c r="DD15" s="71" t="str">
        <f t="shared" si="15"/>
        <v>H//</v>
      </c>
      <c r="DE15" s="71">
        <f t="shared" si="16"/>
        <v>0</v>
      </c>
      <c r="DF15" s="71"/>
      <c r="DG15" s="23" t="s">
        <v>124</v>
      </c>
      <c r="DH15" s="71">
        <f>O16</f>
        <v>0</v>
      </c>
      <c r="DI15" s="71">
        <f>T16</f>
        <v>0</v>
      </c>
      <c r="DJ15" s="71" t="str">
        <f t="shared" ref="DJ15" si="18">DH15&amp;" "&amp;DI15</f>
        <v>0 0</v>
      </c>
      <c r="DK15" s="71" t="str">
        <f>Y16</f>
        <v/>
      </c>
      <c r="DL15" s="71" t="str">
        <f>AE16</f>
        <v/>
      </c>
      <c r="DM15" s="71" t="str">
        <f t="shared" ref="DM15" si="19">DK15&amp;" "&amp;DL15</f>
        <v xml:space="preserve"> </v>
      </c>
      <c r="DN15" s="71">
        <f>AK16</f>
        <v>0</v>
      </c>
      <c r="DO15" s="71">
        <f>AN16</f>
        <v>0</v>
      </c>
      <c r="DP15" s="71" t="str">
        <f t="shared" ref="DP15" si="20">"H"&amp;$AR16&amp;"/"&amp;$AU16&amp;"/"&amp;$AX16</f>
        <v>H//</v>
      </c>
      <c r="DQ15" s="71">
        <f>AZ16</f>
        <v>0</v>
      </c>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row>
    <row r="16" spans="1:181" ht="13.2" customHeight="1">
      <c r="A16" s="173"/>
      <c r="B16" s="174"/>
      <c r="C16" s="210"/>
      <c r="D16" s="211"/>
      <c r="E16" s="212"/>
      <c r="F16" s="179"/>
      <c r="G16" s="180"/>
      <c r="H16" s="196"/>
      <c r="I16" s="197"/>
      <c r="J16" s="197"/>
      <c r="K16" s="197"/>
      <c r="L16" s="197"/>
      <c r="M16" s="197"/>
      <c r="N16" s="198"/>
      <c r="O16" s="199"/>
      <c r="P16" s="200"/>
      <c r="Q16" s="200"/>
      <c r="R16" s="200"/>
      <c r="S16" s="201"/>
      <c r="T16" s="202"/>
      <c r="U16" s="200"/>
      <c r="V16" s="200"/>
      <c r="W16" s="200"/>
      <c r="X16" s="201"/>
      <c r="Y16" s="202" t="str">
        <f t="shared" si="1"/>
        <v/>
      </c>
      <c r="Z16" s="200"/>
      <c r="AA16" s="200"/>
      <c r="AB16" s="200"/>
      <c r="AC16" s="200"/>
      <c r="AD16" s="201"/>
      <c r="AE16" s="202" t="str">
        <f t="shared" si="2"/>
        <v/>
      </c>
      <c r="AF16" s="200"/>
      <c r="AG16" s="200"/>
      <c r="AH16" s="200"/>
      <c r="AI16" s="200"/>
      <c r="AJ16" s="201"/>
      <c r="AK16" s="202"/>
      <c r="AL16" s="200"/>
      <c r="AM16" s="201"/>
      <c r="AN16" s="202"/>
      <c r="AO16" s="201"/>
      <c r="AP16" s="202" t="s">
        <v>16</v>
      </c>
      <c r="AQ16" s="200"/>
      <c r="AR16" s="200"/>
      <c r="AS16" s="200"/>
      <c r="AT16" s="49" t="s">
        <v>71</v>
      </c>
      <c r="AU16" s="200"/>
      <c r="AV16" s="200"/>
      <c r="AW16" s="49" t="s">
        <v>71</v>
      </c>
      <c r="AX16" s="200"/>
      <c r="AY16" s="201"/>
      <c r="AZ16" s="202"/>
      <c r="BA16" s="200"/>
      <c r="BB16" s="200"/>
      <c r="BC16" s="200"/>
      <c r="BD16" s="200"/>
      <c r="BE16" s="200"/>
      <c r="BF16" s="240"/>
      <c r="BG16" s="54"/>
      <c r="BH16" s="55"/>
      <c r="BI16" s="55"/>
      <c r="CE16" s="70" t="e">
        <f t="shared" si="3"/>
        <v>#N/A</v>
      </c>
      <c r="CF16" s="71">
        <f t="shared" si="4"/>
        <v>0</v>
      </c>
      <c r="CG16" s="71" t="e">
        <f t="shared" si="0"/>
        <v>#N/A</v>
      </c>
      <c r="CH16" s="71">
        <f>H15</f>
        <v>0</v>
      </c>
      <c r="CI16" s="71" t="e">
        <f>VLOOKUP($CH16,'代表者記入シート（総括表）'!$B$15:$F$34,3,FALSE)</f>
        <v>#N/A</v>
      </c>
      <c r="CJ16" s="71" t="e">
        <f>VLOOKUP($CH16,'代表者記入シート（総括表）'!$B$15:$F$34,4,FALSE)</f>
        <v>#N/A</v>
      </c>
      <c r="CK16" s="71" t="e">
        <f>VLOOKUP($CH16,'代表者記入シート（総括表）'!$B$15:$AL$34,37,FALSE)</f>
        <v>#N/A</v>
      </c>
      <c r="CL16" s="71">
        <f>COUNTIF($CH$13:$CH$36,$CH16)-COUNTIF($CH16:$CH$36,$CH16)+1</f>
        <v>4</v>
      </c>
      <c r="CM16" s="71" t="str">
        <f t="shared" si="5"/>
        <v>男子</v>
      </c>
      <c r="CN16" s="71">
        <f t="shared" si="6"/>
        <v>1</v>
      </c>
      <c r="CO16" s="23" t="s">
        <v>107</v>
      </c>
      <c r="CP16" s="23">
        <v>4</v>
      </c>
      <c r="CQ16" s="71"/>
      <c r="CR16" s="71"/>
      <c r="CS16" s="71"/>
      <c r="CT16" s="23">
        <v>2</v>
      </c>
      <c r="CU16" s="23">
        <v>2</v>
      </c>
      <c r="CV16" s="71">
        <f t="shared" si="7"/>
        <v>0</v>
      </c>
      <c r="CW16" s="71">
        <f t="shared" si="8"/>
        <v>0</v>
      </c>
      <c r="CX16" s="71" t="str">
        <f t="shared" si="9"/>
        <v>0 0</v>
      </c>
      <c r="CY16" s="71" t="str">
        <f t="shared" si="10"/>
        <v/>
      </c>
      <c r="CZ16" s="71" t="str">
        <f t="shared" si="11"/>
        <v/>
      </c>
      <c r="DA16" s="71" t="str">
        <f t="shared" si="12"/>
        <v xml:space="preserve"> </v>
      </c>
      <c r="DB16" s="71">
        <f t="shared" si="13"/>
        <v>0</v>
      </c>
      <c r="DC16" s="71">
        <f t="shared" si="14"/>
        <v>0</v>
      </c>
      <c r="DD16" s="71" t="str">
        <f t="shared" si="15"/>
        <v>H//</v>
      </c>
      <c r="DE16" s="71">
        <f t="shared" si="16"/>
        <v>0</v>
      </c>
      <c r="DF16" s="71"/>
      <c r="DG16" s="23" t="s">
        <v>124</v>
      </c>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row>
    <row r="17" spans="1:181" ht="13.2" customHeight="1">
      <c r="A17" s="173"/>
      <c r="B17" s="174"/>
      <c r="C17" s="210"/>
      <c r="D17" s="211"/>
      <c r="E17" s="212"/>
      <c r="F17" s="228" t="s">
        <v>50</v>
      </c>
      <c r="G17" s="229"/>
      <c r="H17" s="193"/>
      <c r="I17" s="194"/>
      <c r="J17" s="194"/>
      <c r="K17" s="194"/>
      <c r="L17" s="194"/>
      <c r="M17" s="194"/>
      <c r="N17" s="195"/>
      <c r="O17" s="199"/>
      <c r="P17" s="200"/>
      <c r="Q17" s="200"/>
      <c r="R17" s="200"/>
      <c r="S17" s="201"/>
      <c r="T17" s="202"/>
      <c r="U17" s="200"/>
      <c r="V17" s="200"/>
      <c r="W17" s="200"/>
      <c r="X17" s="201"/>
      <c r="Y17" s="202" t="str">
        <f t="shared" si="1"/>
        <v/>
      </c>
      <c r="Z17" s="200"/>
      <c r="AA17" s="200"/>
      <c r="AB17" s="200"/>
      <c r="AC17" s="200"/>
      <c r="AD17" s="201"/>
      <c r="AE17" s="202" t="str">
        <f t="shared" si="2"/>
        <v/>
      </c>
      <c r="AF17" s="200"/>
      <c r="AG17" s="200"/>
      <c r="AH17" s="200"/>
      <c r="AI17" s="200"/>
      <c r="AJ17" s="201"/>
      <c r="AK17" s="202"/>
      <c r="AL17" s="200"/>
      <c r="AM17" s="201"/>
      <c r="AN17" s="202"/>
      <c r="AO17" s="201"/>
      <c r="AP17" s="202" t="s">
        <v>16</v>
      </c>
      <c r="AQ17" s="200"/>
      <c r="AR17" s="200"/>
      <c r="AS17" s="200"/>
      <c r="AT17" s="48" t="s">
        <v>71</v>
      </c>
      <c r="AU17" s="200"/>
      <c r="AV17" s="200"/>
      <c r="AW17" s="48" t="s">
        <v>71</v>
      </c>
      <c r="AX17" s="200"/>
      <c r="AY17" s="201"/>
      <c r="AZ17" s="202"/>
      <c r="BA17" s="200"/>
      <c r="BB17" s="200"/>
      <c r="BC17" s="200"/>
      <c r="BD17" s="200"/>
      <c r="BE17" s="200"/>
      <c r="BF17" s="240"/>
      <c r="BG17" s="54"/>
      <c r="BH17" s="55"/>
      <c r="BI17" s="55"/>
      <c r="CE17" s="70" t="e">
        <f t="shared" si="3"/>
        <v>#N/A</v>
      </c>
      <c r="CF17" s="71">
        <f t="shared" si="4"/>
        <v>0</v>
      </c>
      <c r="CG17" s="71" t="e">
        <f t="shared" si="0"/>
        <v>#N/A</v>
      </c>
      <c r="CH17" s="71">
        <f t="shared" si="17"/>
        <v>0</v>
      </c>
      <c r="CI17" s="71" t="e">
        <f>VLOOKUP($CH17,'代表者記入シート（総括表）'!$B$15:$F$34,3,FALSE)</f>
        <v>#N/A</v>
      </c>
      <c r="CJ17" s="71" t="e">
        <f>VLOOKUP($CH17,'代表者記入シート（総括表）'!$B$15:$F$34,4,FALSE)</f>
        <v>#N/A</v>
      </c>
      <c r="CK17" s="71" t="e">
        <f>VLOOKUP($CH17,'代表者記入シート（総括表）'!$B$15:$AL$34,37,FALSE)</f>
        <v>#N/A</v>
      </c>
      <c r="CL17" s="71">
        <f>COUNTIF($CH$13:$CH$36,$CH17)-COUNTIF($CH17:$CH$36,$CH17)+1</f>
        <v>5</v>
      </c>
      <c r="CM17" s="71" t="str">
        <f t="shared" si="5"/>
        <v>男子</v>
      </c>
      <c r="CN17" s="71">
        <f t="shared" si="6"/>
        <v>1</v>
      </c>
      <c r="CO17" s="23" t="s">
        <v>107</v>
      </c>
      <c r="CP17" s="23">
        <v>4</v>
      </c>
      <c r="CQ17" s="71"/>
      <c r="CR17" s="71"/>
      <c r="CS17" s="71"/>
      <c r="CT17" s="23">
        <v>1</v>
      </c>
      <c r="CU17" s="23">
        <v>3</v>
      </c>
      <c r="CV17" s="71">
        <f t="shared" si="7"/>
        <v>0</v>
      </c>
      <c r="CW17" s="71">
        <f t="shared" si="8"/>
        <v>0</v>
      </c>
      <c r="CX17" s="71" t="str">
        <f t="shared" si="9"/>
        <v>0 0</v>
      </c>
      <c r="CY17" s="71" t="str">
        <f t="shared" si="10"/>
        <v/>
      </c>
      <c r="CZ17" s="71" t="str">
        <f t="shared" si="11"/>
        <v/>
      </c>
      <c r="DA17" s="71" t="str">
        <f t="shared" si="12"/>
        <v xml:space="preserve"> </v>
      </c>
      <c r="DB17" s="71">
        <f t="shared" si="13"/>
        <v>0</v>
      </c>
      <c r="DC17" s="71">
        <f t="shared" si="14"/>
        <v>0</v>
      </c>
      <c r="DD17" s="71" t="str">
        <f t="shared" si="15"/>
        <v>H//</v>
      </c>
      <c r="DE17" s="71">
        <f t="shared" si="16"/>
        <v>0</v>
      </c>
      <c r="DF17" s="71"/>
      <c r="DG17" s="23" t="s">
        <v>125</v>
      </c>
      <c r="DH17" s="71">
        <f>O18</f>
        <v>0</v>
      </c>
      <c r="DI17" s="71">
        <f>T18</f>
        <v>0</v>
      </c>
      <c r="DJ17" s="71" t="str">
        <f t="shared" ref="DJ17" si="21">DH17&amp;" "&amp;DI17</f>
        <v>0 0</v>
      </c>
      <c r="DK17" s="71" t="str">
        <f>Y18</f>
        <v/>
      </c>
      <c r="DL17" s="71" t="str">
        <f>AE18</f>
        <v/>
      </c>
      <c r="DM17" s="71" t="str">
        <f t="shared" ref="DM17" si="22">DK17&amp;" "&amp;DL17</f>
        <v xml:space="preserve"> </v>
      </c>
      <c r="DN17" s="71">
        <f>AK18</f>
        <v>0</v>
      </c>
      <c r="DO17" s="71">
        <f>AN18</f>
        <v>0</v>
      </c>
      <c r="DP17" s="71" t="str">
        <f t="shared" ref="DP17" si="23">"H"&amp;$AR18&amp;"/"&amp;$AU18&amp;"/"&amp;$AX18</f>
        <v>H//</v>
      </c>
      <c r="DQ17" s="71">
        <f>AZ18</f>
        <v>0</v>
      </c>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row>
    <row r="18" spans="1:181" ht="13.2" customHeight="1">
      <c r="A18" s="173"/>
      <c r="B18" s="174"/>
      <c r="C18" s="210"/>
      <c r="D18" s="211"/>
      <c r="E18" s="212"/>
      <c r="F18" s="179"/>
      <c r="G18" s="180"/>
      <c r="H18" s="196"/>
      <c r="I18" s="197"/>
      <c r="J18" s="197"/>
      <c r="K18" s="197"/>
      <c r="L18" s="197"/>
      <c r="M18" s="197"/>
      <c r="N18" s="198"/>
      <c r="O18" s="199"/>
      <c r="P18" s="200"/>
      <c r="Q18" s="200"/>
      <c r="R18" s="200"/>
      <c r="S18" s="201"/>
      <c r="T18" s="202"/>
      <c r="U18" s="200"/>
      <c r="V18" s="200"/>
      <c r="W18" s="200"/>
      <c r="X18" s="201"/>
      <c r="Y18" s="202" t="str">
        <f t="shared" si="1"/>
        <v/>
      </c>
      <c r="Z18" s="200"/>
      <c r="AA18" s="200"/>
      <c r="AB18" s="200"/>
      <c r="AC18" s="200"/>
      <c r="AD18" s="201"/>
      <c r="AE18" s="202" t="str">
        <f t="shared" si="2"/>
        <v/>
      </c>
      <c r="AF18" s="200"/>
      <c r="AG18" s="200"/>
      <c r="AH18" s="200"/>
      <c r="AI18" s="200"/>
      <c r="AJ18" s="201"/>
      <c r="AK18" s="202"/>
      <c r="AL18" s="200"/>
      <c r="AM18" s="201"/>
      <c r="AN18" s="202"/>
      <c r="AO18" s="201"/>
      <c r="AP18" s="202" t="s">
        <v>16</v>
      </c>
      <c r="AQ18" s="200"/>
      <c r="AR18" s="200"/>
      <c r="AS18" s="200"/>
      <c r="AT18" s="49" t="s">
        <v>71</v>
      </c>
      <c r="AU18" s="200"/>
      <c r="AV18" s="200"/>
      <c r="AW18" s="49" t="s">
        <v>71</v>
      </c>
      <c r="AX18" s="200"/>
      <c r="AY18" s="201"/>
      <c r="AZ18" s="202"/>
      <c r="BA18" s="200"/>
      <c r="BB18" s="200"/>
      <c r="BC18" s="200"/>
      <c r="BD18" s="200"/>
      <c r="BE18" s="200"/>
      <c r="BF18" s="240"/>
      <c r="BG18" s="54"/>
      <c r="BH18" s="55"/>
      <c r="BI18" s="55"/>
      <c r="CE18" s="70" t="e">
        <f t="shared" si="3"/>
        <v>#N/A</v>
      </c>
      <c r="CF18" s="71">
        <f t="shared" si="4"/>
        <v>0</v>
      </c>
      <c r="CG18" s="71" t="e">
        <f t="shared" si="0"/>
        <v>#N/A</v>
      </c>
      <c r="CH18" s="71">
        <f>H17</f>
        <v>0</v>
      </c>
      <c r="CI18" s="71" t="e">
        <f>VLOOKUP($CH18,'代表者記入シート（総括表）'!$B$15:$F$34,3,FALSE)</f>
        <v>#N/A</v>
      </c>
      <c r="CJ18" s="71" t="e">
        <f>VLOOKUP($CH18,'代表者記入シート（総括表）'!$B$15:$F$34,4,FALSE)</f>
        <v>#N/A</v>
      </c>
      <c r="CK18" s="71" t="e">
        <f>VLOOKUP($CH18,'代表者記入シート（総括表）'!$B$15:$AL$34,37,FALSE)</f>
        <v>#N/A</v>
      </c>
      <c r="CL18" s="71">
        <f>COUNTIF($CH$13:$CH$36,$CH18)-COUNTIF($CH18:$CH$36,$CH18)+1</f>
        <v>6</v>
      </c>
      <c r="CM18" s="71" t="str">
        <f t="shared" si="5"/>
        <v>男子</v>
      </c>
      <c r="CN18" s="71">
        <f t="shared" si="6"/>
        <v>1</v>
      </c>
      <c r="CO18" s="23" t="s">
        <v>107</v>
      </c>
      <c r="CP18" s="23">
        <v>4</v>
      </c>
      <c r="CQ18" s="71"/>
      <c r="CR18" s="71"/>
      <c r="CS18" s="71"/>
      <c r="CT18" s="23">
        <v>2</v>
      </c>
      <c r="CU18" s="23">
        <v>3</v>
      </c>
      <c r="CV18" s="71">
        <f t="shared" si="7"/>
        <v>0</v>
      </c>
      <c r="CW18" s="71">
        <f t="shared" si="8"/>
        <v>0</v>
      </c>
      <c r="CX18" s="71" t="str">
        <f t="shared" si="9"/>
        <v>0 0</v>
      </c>
      <c r="CY18" s="71" t="str">
        <f t="shared" si="10"/>
        <v/>
      </c>
      <c r="CZ18" s="71" t="str">
        <f t="shared" si="11"/>
        <v/>
      </c>
      <c r="DA18" s="71" t="str">
        <f t="shared" si="12"/>
        <v xml:space="preserve"> </v>
      </c>
      <c r="DB18" s="71">
        <f t="shared" si="13"/>
        <v>0</v>
      </c>
      <c r="DC18" s="71">
        <f t="shared" si="14"/>
        <v>0</v>
      </c>
      <c r="DD18" s="71" t="str">
        <f t="shared" si="15"/>
        <v>H//</v>
      </c>
      <c r="DE18" s="71">
        <f t="shared" si="16"/>
        <v>0</v>
      </c>
      <c r="DF18" s="71"/>
      <c r="DG18" s="23" t="s">
        <v>125</v>
      </c>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row>
    <row r="19" spans="1:181" ht="13.2" customHeight="1">
      <c r="A19" s="173"/>
      <c r="B19" s="174"/>
      <c r="C19" s="210"/>
      <c r="D19" s="211"/>
      <c r="E19" s="212"/>
      <c r="F19" s="191" t="s">
        <v>51</v>
      </c>
      <c r="G19" s="192"/>
      <c r="H19" s="193"/>
      <c r="I19" s="194"/>
      <c r="J19" s="194"/>
      <c r="K19" s="194"/>
      <c r="L19" s="194"/>
      <c r="M19" s="194"/>
      <c r="N19" s="195"/>
      <c r="O19" s="199"/>
      <c r="P19" s="200"/>
      <c r="Q19" s="200"/>
      <c r="R19" s="200"/>
      <c r="S19" s="201"/>
      <c r="T19" s="202"/>
      <c r="U19" s="200"/>
      <c r="V19" s="200"/>
      <c r="W19" s="200"/>
      <c r="X19" s="201"/>
      <c r="Y19" s="202" t="str">
        <f t="shared" si="1"/>
        <v/>
      </c>
      <c r="Z19" s="200"/>
      <c r="AA19" s="200"/>
      <c r="AB19" s="200"/>
      <c r="AC19" s="200"/>
      <c r="AD19" s="201"/>
      <c r="AE19" s="202" t="str">
        <f t="shared" si="2"/>
        <v/>
      </c>
      <c r="AF19" s="200"/>
      <c r="AG19" s="200"/>
      <c r="AH19" s="200"/>
      <c r="AI19" s="200"/>
      <c r="AJ19" s="201"/>
      <c r="AK19" s="202"/>
      <c r="AL19" s="200"/>
      <c r="AM19" s="201"/>
      <c r="AN19" s="202"/>
      <c r="AO19" s="201"/>
      <c r="AP19" s="276" t="s">
        <v>16</v>
      </c>
      <c r="AQ19" s="197"/>
      <c r="AR19" s="200"/>
      <c r="AS19" s="200"/>
      <c r="AT19" s="49" t="s">
        <v>71</v>
      </c>
      <c r="AU19" s="200"/>
      <c r="AV19" s="200"/>
      <c r="AW19" s="49" t="s">
        <v>71</v>
      </c>
      <c r="AX19" s="200"/>
      <c r="AY19" s="201"/>
      <c r="AZ19" s="202"/>
      <c r="BA19" s="200"/>
      <c r="BB19" s="200"/>
      <c r="BC19" s="200"/>
      <c r="BD19" s="200"/>
      <c r="BE19" s="200"/>
      <c r="BF19" s="240"/>
      <c r="BG19" s="54"/>
      <c r="BH19" s="55"/>
      <c r="BI19" s="55"/>
      <c r="CE19" s="70" t="e">
        <f t="shared" si="3"/>
        <v>#N/A</v>
      </c>
      <c r="CF19" s="71">
        <f t="shared" si="4"/>
        <v>0</v>
      </c>
      <c r="CG19" s="71" t="e">
        <f t="shared" si="0"/>
        <v>#N/A</v>
      </c>
      <c r="CH19" s="71">
        <f t="shared" si="17"/>
        <v>0</v>
      </c>
      <c r="CI19" s="71" t="e">
        <f>VLOOKUP($CH19,'代表者記入シート（総括表）'!$B$15:$F$34,3,FALSE)</f>
        <v>#N/A</v>
      </c>
      <c r="CJ19" s="71" t="e">
        <f>VLOOKUP($CH19,'代表者記入シート（総括表）'!$B$15:$F$34,4,FALSE)</f>
        <v>#N/A</v>
      </c>
      <c r="CK19" s="71" t="e">
        <f>VLOOKUP($CH19,'代表者記入シート（総括表）'!$B$15:$AL$34,37,FALSE)</f>
        <v>#N/A</v>
      </c>
      <c r="CL19" s="71">
        <f>COUNTIF($CH$13:$CH$36,$CH19)-COUNTIF($CH19:$CH$36,$CH19)+1</f>
        <v>7</v>
      </c>
      <c r="CM19" s="71" t="str">
        <f t="shared" si="5"/>
        <v>男子</v>
      </c>
      <c r="CN19" s="71">
        <f t="shared" si="6"/>
        <v>1</v>
      </c>
      <c r="CO19" s="23" t="s">
        <v>107</v>
      </c>
      <c r="CP19" s="23">
        <v>4</v>
      </c>
      <c r="CQ19" s="71"/>
      <c r="CR19" s="71"/>
      <c r="CS19" s="71"/>
      <c r="CT19" s="23">
        <v>1</v>
      </c>
      <c r="CU19" s="23">
        <v>4</v>
      </c>
      <c r="CV19" s="71">
        <f t="shared" si="7"/>
        <v>0</v>
      </c>
      <c r="CW19" s="71">
        <f t="shared" si="8"/>
        <v>0</v>
      </c>
      <c r="CX19" s="71" t="str">
        <f t="shared" si="9"/>
        <v>0 0</v>
      </c>
      <c r="CY19" s="71" t="str">
        <f t="shared" si="10"/>
        <v/>
      </c>
      <c r="CZ19" s="71" t="str">
        <f t="shared" si="11"/>
        <v/>
      </c>
      <c r="DA19" s="71" t="str">
        <f t="shared" si="12"/>
        <v xml:space="preserve"> </v>
      </c>
      <c r="DB19" s="71">
        <f t="shared" si="13"/>
        <v>0</v>
      </c>
      <c r="DC19" s="71">
        <f t="shared" si="14"/>
        <v>0</v>
      </c>
      <c r="DD19" s="71" t="str">
        <f t="shared" si="15"/>
        <v>H//</v>
      </c>
      <c r="DE19" s="71">
        <f t="shared" si="16"/>
        <v>0</v>
      </c>
      <c r="DF19" s="71"/>
      <c r="DG19" s="23" t="s">
        <v>126</v>
      </c>
      <c r="DH19" s="71">
        <f>O20</f>
        <v>0</v>
      </c>
      <c r="DI19" s="71">
        <f>T20</f>
        <v>0</v>
      </c>
      <c r="DJ19" s="71" t="str">
        <f t="shared" ref="DJ19" si="24">DH19&amp;" "&amp;DI19</f>
        <v>0 0</v>
      </c>
      <c r="DK19" s="71" t="str">
        <f>Y20</f>
        <v/>
      </c>
      <c r="DL19" s="71" t="str">
        <f>AE20</f>
        <v/>
      </c>
      <c r="DM19" s="71" t="str">
        <f t="shared" ref="DM19" si="25">DK19&amp;" "&amp;DL19</f>
        <v xml:space="preserve"> </v>
      </c>
      <c r="DN19" s="71">
        <f>AK20</f>
        <v>0</v>
      </c>
      <c r="DO19" s="71">
        <f>AN20</f>
        <v>0</v>
      </c>
      <c r="DP19" s="71" t="str">
        <f t="shared" ref="DP19" si="26">"H"&amp;$AR20&amp;"/"&amp;$AU20&amp;"/"&amp;$AX20</f>
        <v>H//</v>
      </c>
      <c r="DQ19" s="71">
        <f>AZ20</f>
        <v>0</v>
      </c>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row>
    <row r="20" spans="1:181" ht="13.2" customHeight="1" thickBot="1">
      <c r="A20" s="173"/>
      <c r="B20" s="174"/>
      <c r="C20" s="213"/>
      <c r="D20" s="214"/>
      <c r="E20" s="215"/>
      <c r="F20" s="278"/>
      <c r="G20" s="279"/>
      <c r="H20" s="280"/>
      <c r="I20" s="281"/>
      <c r="J20" s="281"/>
      <c r="K20" s="281"/>
      <c r="L20" s="281"/>
      <c r="M20" s="281"/>
      <c r="N20" s="282"/>
      <c r="O20" s="277"/>
      <c r="P20" s="238"/>
      <c r="Q20" s="238"/>
      <c r="R20" s="238"/>
      <c r="S20" s="275"/>
      <c r="T20" s="237"/>
      <c r="U20" s="238"/>
      <c r="V20" s="238"/>
      <c r="W20" s="238"/>
      <c r="X20" s="275"/>
      <c r="Y20" s="237" t="str">
        <f t="shared" si="1"/>
        <v/>
      </c>
      <c r="Z20" s="238"/>
      <c r="AA20" s="238"/>
      <c r="AB20" s="238"/>
      <c r="AC20" s="238"/>
      <c r="AD20" s="275"/>
      <c r="AE20" s="237" t="str">
        <f t="shared" si="2"/>
        <v/>
      </c>
      <c r="AF20" s="238"/>
      <c r="AG20" s="238"/>
      <c r="AH20" s="238"/>
      <c r="AI20" s="238"/>
      <c r="AJ20" s="275"/>
      <c r="AK20" s="237"/>
      <c r="AL20" s="238"/>
      <c r="AM20" s="275"/>
      <c r="AN20" s="237"/>
      <c r="AO20" s="275"/>
      <c r="AP20" s="237" t="s">
        <v>16</v>
      </c>
      <c r="AQ20" s="238"/>
      <c r="AR20" s="238"/>
      <c r="AS20" s="238"/>
      <c r="AT20" s="50" t="s">
        <v>71</v>
      </c>
      <c r="AU20" s="238"/>
      <c r="AV20" s="238"/>
      <c r="AW20" s="50" t="s">
        <v>71</v>
      </c>
      <c r="AX20" s="238"/>
      <c r="AY20" s="275"/>
      <c r="AZ20" s="237"/>
      <c r="BA20" s="238"/>
      <c r="BB20" s="238"/>
      <c r="BC20" s="238"/>
      <c r="BD20" s="238"/>
      <c r="BE20" s="238"/>
      <c r="BF20" s="239"/>
      <c r="BG20" s="54"/>
      <c r="BH20" s="55"/>
      <c r="BI20" s="55"/>
      <c r="CE20" s="70" t="e">
        <f t="shared" si="3"/>
        <v>#N/A</v>
      </c>
      <c r="CF20" s="71">
        <f t="shared" si="4"/>
        <v>0</v>
      </c>
      <c r="CG20" s="71" t="e">
        <f t="shared" si="0"/>
        <v>#N/A</v>
      </c>
      <c r="CH20" s="71">
        <f>H19</f>
        <v>0</v>
      </c>
      <c r="CI20" s="71" t="e">
        <f>VLOOKUP($CH20,'代表者記入シート（総括表）'!$B$15:$F$34,3,FALSE)</f>
        <v>#N/A</v>
      </c>
      <c r="CJ20" s="71" t="e">
        <f>VLOOKUP($CH20,'代表者記入シート（総括表）'!$B$15:$F$34,4,FALSE)</f>
        <v>#N/A</v>
      </c>
      <c r="CK20" s="71" t="e">
        <f>VLOOKUP($CH20,'代表者記入シート（総括表）'!$B$15:$AL$34,37,FALSE)</f>
        <v>#N/A</v>
      </c>
      <c r="CL20" s="71">
        <f>COUNTIF($CH$13:$CH$36,$CH20)-COUNTIF($CH20:$CH$36,$CH20)+1</f>
        <v>8</v>
      </c>
      <c r="CM20" s="71" t="str">
        <f t="shared" si="5"/>
        <v>男子</v>
      </c>
      <c r="CN20" s="71">
        <f t="shared" si="6"/>
        <v>1</v>
      </c>
      <c r="CO20" s="23" t="s">
        <v>107</v>
      </c>
      <c r="CP20" s="23">
        <v>4</v>
      </c>
      <c r="CQ20" s="71"/>
      <c r="CR20" s="71"/>
      <c r="CS20" s="71"/>
      <c r="CT20" s="23">
        <v>2</v>
      </c>
      <c r="CU20" s="23">
        <v>4</v>
      </c>
      <c r="CV20" s="71">
        <f t="shared" si="7"/>
        <v>0</v>
      </c>
      <c r="CW20" s="71">
        <f t="shared" si="8"/>
        <v>0</v>
      </c>
      <c r="CX20" s="71" t="str">
        <f t="shared" si="9"/>
        <v>0 0</v>
      </c>
      <c r="CY20" s="71" t="str">
        <f t="shared" si="10"/>
        <v/>
      </c>
      <c r="CZ20" s="71" t="str">
        <f t="shared" si="11"/>
        <v/>
      </c>
      <c r="DA20" s="71" t="str">
        <f t="shared" si="12"/>
        <v xml:space="preserve"> </v>
      </c>
      <c r="DB20" s="71">
        <f t="shared" si="13"/>
        <v>0</v>
      </c>
      <c r="DC20" s="71">
        <f t="shared" si="14"/>
        <v>0</v>
      </c>
      <c r="DD20" s="71" t="str">
        <f t="shared" si="15"/>
        <v>H//</v>
      </c>
      <c r="DE20" s="71">
        <f t="shared" si="16"/>
        <v>0</v>
      </c>
      <c r="DF20" s="71"/>
      <c r="DG20" s="23" t="s">
        <v>126</v>
      </c>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row>
    <row r="21" spans="1:181" ht="13.2" customHeight="1">
      <c r="A21" s="173"/>
      <c r="B21" s="174"/>
      <c r="C21" s="216" t="s">
        <v>49</v>
      </c>
      <c r="D21" s="217"/>
      <c r="E21" s="218"/>
      <c r="F21" s="203" t="s">
        <v>14</v>
      </c>
      <c r="G21" s="204"/>
      <c r="H21" s="283"/>
      <c r="I21" s="284"/>
      <c r="J21" s="284"/>
      <c r="K21" s="284"/>
      <c r="L21" s="284"/>
      <c r="M21" s="284"/>
      <c r="N21" s="285"/>
      <c r="O21" s="187"/>
      <c r="P21" s="188"/>
      <c r="Q21" s="188"/>
      <c r="R21" s="188"/>
      <c r="S21" s="189"/>
      <c r="T21" s="190"/>
      <c r="U21" s="188"/>
      <c r="V21" s="188"/>
      <c r="W21" s="188"/>
      <c r="X21" s="189"/>
      <c r="Y21" s="190" t="str">
        <f t="shared" si="1"/>
        <v/>
      </c>
      <c r="Z21" s="188"/>
      <c r="AA21" s="188"/>
      <c r="AB21" s="188"/>
      <c r="AC21" s="188"/>
      <c r="AD21" s="189"/>
      <c r="AE21" s="190" t="str">
        <f t="shared" si="2"/>
        <v/>
      </c>
      <c r="AF21" s="188"/>
      <c r="AG21" s="188"/>
      <c r="AH21" s="188"/>
      <c r="AI21" s="188"/>
      <c r="AJ21" s="189"/>
      <c r="AK21" s="190"/>
      <c r="AL21" s="188"/>
      <c r="AM21" s="189"/>
      <c r="AN21" s="190"/>
      <c r="AO21" s="189"/>
      <c r="AP21" s="190" t="s">
        <v>16</v>
      </c>
      <c r="AQ21" s="188"/>
      <c r="AR21" s="188"/>
      <c r="AS21" s="188"/>
      <c r="AT21" s="47" t="s">
        <v>71</v>
      </c>
      <c r="AU21" s="188"/>
      <c r="AV21" s="188"/>
      <c r="AW21" s="47" t="s">
        <v>71</v>
      </c>
      <c r="AX21" s="188"/>
      <c r="AY21" s="189"/>
      <c r="AZ21" s="190"/>
      <c r="BA21" s="188"/>
      <c r="BB21" s="188"/>
      <c r="BC21" s="188"/>
      <c r="BD21" s="188"/>
      <c r="BE21" s="188"/>
      <c r="BF21" s="233"/>
      <c r="BG21" s="54"/>
      <c r="BH21" s="55"/>
      <c r="BI21" s="55"/>
      <c r="CE21" s="70" t="e">
        <f t="shared" si="3"/>
        <v>#N/A</v>
      </c>
      <c r="CF21" s="71">
        <f t="shared" si="4"/>
        <v>0</v>
      </c>
      <c r="CG21" s="71" t="e">
        <f t="shared" si="0"/>
        <v>#N/A</v>
      </c>
      <c r="CH21" s="71">
        <f t="shared" si="17"/>
        <v>0</v>
      </c>
      <c r="CI21" s="71" t="e">
        <f>VLOOKUP($CH21,'代表者記入シート（総括表）'!$B$15:$F$34,3,FALSE)</f>
        <v>#N/A</v>
      </c>
      <c r="CJ21" s="71" t="e">
        <f>VLOOKUP($CH21,'代表者記入シート（総括表）'!$B$15:$F$34,4,FALSE)</f>
        <v>#N/A</v>
      </c>
      <c r="CK21" s="71" t="e">
        <f>VLOOKUP($CH21,'代表者記入シート（総括表）'!$B$15:$AL$34,37,FALSE)</f>
        <v>#N/A</v>
      </c>
      <c r="CL21" s="71">
        <f>COUNTIF($CH$13:$CH$36,$CH21)-COUNTIF($CH21:$CH$36,$CH21)+1</f>
        <v>9</v>
      </c>
      <c r="CM21" s="71" t="str">
        <f t="shared" si="5"/>
        <v>男子</v>
      </c>
      <c r="CN21" s="71">
        <f t="shared" si="6"/>
        <v>1</v>
      </c>
      <c r="CO21" s="23" t="s">
        <v>88</v>
      </c>
      <c r="CP21" s="23">
        <v>3</v>
      </c>
      <c r="CQ21" s="71"/>
      <c r="CR21" s="71"/>
      <c r="CS21" s="71"/>
      <c r="CT21" s="23">
        <v>1</v>
      </c>
      <c r="CU21" s="23">
        <v>1</v>
      </c>
      <c r="CV21" s="71">
        <f t="shared" si="7"/>
        <v>0</v>
      </c>
      <c r="CW21" s="71">
        <f t="shared" si="8"/>
        <v>0</v>
      </c>
      <c r="CX21" s="71" t="str">
        <f t="shared" si="9"/>
        <v>0 0</v>
      </c>
      <c r="CY21" s="71" t="str">
        <f t="shared" si="10"/>
        <v/>
      </c>
      <c r="CZ21" s="71" t="str">
        <f t="shared" si="11"/>
        <v/>
      </c>
      <c r="DA21" s="71" t="str">
        <f t="shared" si="12"/>
        <v xml:space="preserve"> </v>
      </c>
      <c r="DB21" s="71">
        <f t="shared" si="13"/>
        <v>0</v>
      </c>
      <c r="DC21" s="71">
        <f t="shared" si="14"/>
        <v>0</v>
      </c>
      <c r="DD21" s="71" t="str">
        <f t="shared" si="15"/>
        <v>H//</v>
      </c>
      <c r="DE21" s="71">
        <f t="shared" si="16"/>
        <v>0</v>
      </c>
      <c r="DF21" s="69" t="str">
        <f>$F$3&amp;"1位"</f>
        <v>01位</v>
      </c>
      <c r="DG21" s="23" t="s">
        <v>123</v>
      </c>
      <c r="DH21" s="71">
        <f>O22</f>
        <v>0</v>
      </c>
      <c r="DI21" s="71">
        <f>T22</f>
        <v>0</v>
      </c>
      <c r="DJ21" s="71" t="str">
        <f t="shared" ref="DJ21" si="27">DH21&amp;" "&amp;DI21</f>
        <v>0 0</v>
      </c>
      <c r="DK21" s="71" t="str">
        <f>Y22</f>
        <v/>
      </c>
      <c r="DL21" s="71" t="str">
        <f>AE22</f>
        <v/>
      </c>
      <c r="DM21" s="71" t="str">
        <f t="shared" ref="DM21" si="28">DK21&amp;" "&amp;DL21</f>
        <v xml:space="preserve"> </v>
      </c>
      <c r="DN21" s="71">
        <f>AK22</f>
        <v>0</v>
      </c>
      <c r="DO21" s="71">
        <f>AN22</f>
        <v>0</v>
      </c>
      <c r="DP21" s="71" t="str">
        <f t="shared" ref="DP21" si="29">"H"&amp;$AR22&amp;"/"&amp;$AU22&amp;"/"&amp;$AX22</f>
        <v>H//</v>
      </c>
      <c r="DQ21" s="71">
        <f>AZ22</f>
        <v>0</v>
      </c>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row>
    <row r="22" spans="1:181" ht="13.2" customHeight="1">
      <c r="A22" s="173"/>
      <c r="B22" s="174"/>
      <c r="C22" s="219"/>
      <c r="D22" s="220"/>
      <c r="E22" s="221"/>
      <c r="F22" s="286"/>
      <c r="G22" s="287"/>
      <c r="H22" s="196"/>
      <c r="I22" s="197"/>
      <c r="J22" s="197"/>
      <c r="K22" s="197"/>
      <c r="L22" s="197"/>
      <c r="M22" s="197"/>
      <c r="N22" s="198"/>
      <c r="O22" s="199"/>
      <c r="P22" s="200"/>
      <c r="Q22" s="200"/>
      <c r="R22" s="200"/>
      <c r="S22" s="201"/>
      <c r="T22" s="202"/>
      <c r="U22" s="200"/>
      <c r="V22" s="200"/>
      <c r="W22" s="200"/>
      <c r="X22" s="201"/>
      <c r="Y22" s="202" t="str">
        <f t="shared" si="1"/>
        <v/>
      </c>
      <c r="Z22" s="200"/>
      <c r="AA22" s="200"/>
      <c r="AB22" s="200"/>
      <c r="AC22" s="200"/>
      <c r="AD22" s="201"/>
      <c r="AE22" s="202" t="str">
        <f t="shared" si="2"/>
        <v/>
      </c>
      <c r="AF22" s="200"/>
      <c r="AG22" s="200"/>
      <c r="AH22" s="200"/>
      <c r="AI22" s="200"/>
      <c r="AJ22" s="201"/>
      <c r="AK22" s="202"/>
      <c r="AL22" s="200"/>
      <c r="AM22" s="201"/>
      <c r="AN22" s="202"/>
      <c r="AO22" s="201"/>
      <c r="AP22" s="202" t="s">
        <v>16</v>
      </c>
      <c r="AQ22" s="200"/>
      <c r="AR22" s="200"/>
      <c r="AS22" s="200"/>
      <c r="AT22" s="49" t="s">
        <v>71</v>
      </c>
      <c r="AU22" s="200"/>
      <c r="AV22" s="200"/>
      <c r="AW22" s="49" t="s">
        <v>71</v>
      </c>
      <c r="AX22" s="200"/>
      <c r="AY22" s="201"/>
      <c r="AZ22" s="202"/>
      <c r="BA22" s="200"/>
      <c r="BB22" s="200"/>
      <c r="BC22" s="200"/>
      <c r="BD22" s="200"/>
      <c r="BE22" s="200"/>
      <c r="BF22" s="240"/>
      <c r="BG22" s="54"/>
      <c r="BH22" s="55"/>
      <c r="BI22" s="55"/>
      <c r="CE22" s="70" t="e">
        <f t="shared" si="3"/>
        <v>#N/A</v>
      </c>
      <c r="CF22" s="71">
        <f t="shared" si="4"/>
        <v>0</v>
      </c>
      <c r="CG22" s="71" t="e">
        <f t="shared" si="0"/>
        <v>#N/A</v>
      </c>
      <c r="CH22" s="71">
        <f>H21</f>
        <v>0</v>
      </c>
      <c r="CI22" s="71" t="e">
        <f>VLOOKUP($CH22,'代表者記入シート（総括表）'!$B$15:$F$34,3,FALSE)</f>
        <v>#N/A</v>
      </c>
      <c r="CJ22" s="71" t="e">
        <f>VLOOKUP($CH22,'代表者記入シート（総括表）'!$B$15:$F$34,4,FALSE)</f>
        <v>#N/A</v>
      </c>
      <c r="CK22" s="71" t="e">
        <f>VLOOKUP($CH22,'代表者記入シート（総括表）'!$B$15:$AL$34,37,FALSE)</f>
        <v>#N/A</v>
      </c>
      <c r="CL22" s="71">
        <f>COUNTIF($CH$13:$CH$36,$CH22)-COUNTIF($CH22:$CH$36,$CH22)+1</f>
        <v>10</v>
      </c>
      <c r="CM22" s="71" t="str">
        <f t="shared" si="5"/>
        <v>男子</v>
      </c>
      <c r="CN22" s="71">
        <f t="shared" si="6"/>
        <v>1</v>
      </c>
      <c r="CO22" s="23" t="s">
        <v>88</v>
      </c>
      <c r="CP22" s="23">
        <v>3</v>
      </c>
      <c r="CQ22" s="71"/>
      <c r="CR22" s="71"/>
      <c r="CS22" s="71"/>
      <c r="CT22" s="23">
        <v>2</v>
      </c>
      <c r="CU22" s="23">
        <v>1</v>
      </c>
      <c r="CV22" s="71">
        <f t="shared" si="7"/>
        <v>0</v>
      </c>
      <c r="CW22" s="71">
        <f t="shared" si="8"/>
        <v>0</v>
      </c>
      <c r="CX22" s="71" t="str">
        <f t="shared" si="9"/>
        <v>0 0</v>
      </c>
      <c r="CY22" s="71" t="str">
        <f t="shared" si="10"/>
        <v/>
      </c>
      <c r="CZ22" s="71" t="str">
        <f t="shared" si="11"/>
        <v/>
      </c>
      <c r="DA22" s="71" t="str">
        <f t="shared" si="12"/>
        <v xml:space="preserve"> </v>
      </c>
      <c r="DB22" s="71">
        <f t="shared" si="13"/>
        <v>0</v>
      </c>
      <c r="DC22" s="71">
        <f t="shared" si="14"/>
        <v>0</v>
      </c>
      <c r="DD22" s="71" t="str">
        <f t="shared" si="15"/>
        <v>H//</v>
      </c>
      <c r="DE22" s="71">
        <f t="shared" si="16"/>
        <v>0</v>
      </c>
      <c r="DF22" s="69" t="str">
        <f>$F$3&amp;"1位"</f>
        <v>01位</v>
      </c>
      <c r="DG22" s="23" t="s">
        <v>123</v>
      </c>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row>
    <row r="23" spans="1:181" ht="13.2" customHeight="1">
      <c r="A23" s="173"/>
      <c r="B23" s="174"/>
      <c r="C23" s="219"/>
      <c r="D23" s="220"/>
      <c r="E23" s="221"/>
      <c r="F23" s="286" t="s">
        <v>18</v>
      </c>
      <c r="G23" s="287"/>
      <c r="H23" s="193"/>
      <c r="I23" s="194"/>
      <c r="J23" s="194"/>
      <c r="K23" s="194"/>
      <c r="L23" s="194"/>
      <c r="M23" s="194"/>
      <c r="N23" s="195"/>
      <c r="O23" s="199"/>
      <c r="P23" s="200"/>
      <c r="Q23" s="200"/>
      <c r="R23" s="200"/>
      <c r="S23" s="201"/>
      <c r="T23" s="202"/>
      <c r="U23" s="200"/>
      <c r="V23" s="200"/>
      <c r="W23" s="200"/>
      <c r="X23" s="201"/>
      <c r="Y23" s="202" t="str">
        <f t="shared" si="1"/>
        <v/>
      </c>
      <c r="Z23" s="200"/>
      <c r="AA23" s="200"/>
      <c r="AB23" s="200"/>
      <c r="AC23" s="200"/>
      <c r="AD23" s="201"/>
      <c r="AE23" s="202" t="str">
        <f t="shared" si="2"/>
        <v/>
      </c>
      <c r="AF23" s="200"/>
      <c r="AG23" s="200"/>
      <c r="AH23" s="200"/>
      <c r="AI23" s="200"/>
      <c r="AJ23" s="201"/>
      <c r="AK23" s="202"/>
      <c r="AL23" s="200"/>
      <c r="AM23" s="201"/>
      <c r="AN23" s="202"/>
      <c r="AO23" s="201"/>
      <c r="AP23" s="202" t="s">
        <v>16</v>
      </c>
      <c r="AQ23" s="200"/>
      <c r="AR23" s="200"/>
      <c r="AS23" s="200"/>
      <c r="AT23" s="49" t="s">
        <v>71</v>
      </c>
      <c r="AU23" s="200"/>
      <c r="AV23" s="200"/>
      <c r="AW23" s="49" t="s">
        <v>71</v>
      </c>
      <c r="AX23" s="200"/>
      <c r="AY23" s="201"/>
      <c r="AZ23" s="202"/>
      <c r="BA23" s="200"/>
      <c r="BB23" s="200"/>
      <c r="BC23" s="200"/>
      <c r="BD23" s="200"/>
      <c r="BE23" s="200"/>
      <c r="BF23" s="240"/>
      <c r="BG23" s="54"/>
      <c r="BH23" s="55"/>
      <c r="BI23" s="55"/>
      <c r="CE23" s="70" t="e">
        <f t="shared" si="3"/>
        <v>#N/A</v>
      </c>
      <c r="CF23" s="71">
        <f t="shared" si="4"/>
        <v>0</v>
      </c>
      <c r="CG23" s="71" t="e">
        <f t="shared" si="0"/>
        <v>#N/A</v>
      </c>
      <c r="CH23" s="71">
        <f t="shared" si="17"/>
        <v>0</v>
      </c>
      <c r="CI23" s="71" t="e">
        <f>VLOOKUP($CH23,'代表者記入シート（総括表）'!$B$15:$F$34,3,FALSE)</f>
        <v>#N/A</v>
      </c>
      <c r="CJ23" s="71" t="e">
        <f>VLOOKUP($CH23,'代表者記入シート（総括表）'!$B$15:$F$34,4,FALSE)</f>
        <v>#N/A</v>
      </c>
      <c r="CK23" s="71" t="e">
        <f>VLOOKUP($CH23,'代表者記入シート（総括表）'!$B$15:$AL$34,37,FALSE)</f>
        <v>#N/A</v>
      </c>
      <c r="CL23" s="71">
        <f>COUNTIF($CH$13:$CH$36,$CH23)-COUNTIF($CH23:$CH$36,$CH23)+1</f>
        <v>11</v>
      </c>
      <c r="CM23" s="71" t="str">
        <f t="shared" si="5"/>
        <v>男子</v>
      </c>
      <c r="CN23" s="71">
        <f t="shared" si="6"/>
        <v>1</v>
      </c>
      <c r="CO23" s="23" t="s">
        <v>88</v>
      </c>
      <c r="CP23" s="23">
        <v>3</v>
      </c>
      <c r="CQ23" s="71"/>
      <c r="CR23" s="71"/>
      <c r="CS23" s="71"/>
      <c r="CT23" s="23">
        <v>1</v>
      </c>
      <c r="CU23" s="23">
        <v>2</v>
      </c>
      <c r="CV23" s="71">
        <f t="shared" si="7"/>
        <v>0</v>
      </c>
      <c r="CW23" s="71">
        <f t="shared" si="8"/>
        <v>0</v>
      </c>
      <c r="CX23" s="71" t="str">
        <f t="shared" si="9"/>
        <v>0 0</v>
      </c>
      <c r="CY23" s="71" t="str">
        <f t="shared" si="10"/>
        <v/>
      </c>
      <c r="CZ23" s="71" t="str">
        <f t="shared" si="11"/>
        <v/>
      </c>
      <c r="DA23" s="71" t="str">
        <f t="shared" si="12"/>
        <v xml:space="preserve"> </v>
      </c>
      <c r="DB23" s="71">
        <f t="shared" si="13"/>
        <v>0</v>
      </c>
      <c r="DC23" s="71">
        <f t="shared" si="14"/>
        <v>0</v>
      </c>
      <c r="DD23" s="71" t="str">
        <f t="shared" si="15"/>
        <v>H//</v>
      </c>
      <c r="DE23" s="71">
        <f t="shared" si="16"/>
        <v>0</v>
      </c>
      <c r="DF23" s="71"/>
      <c r="DG23" s="23" t="s">
        <v>124</v>
      </c>
      <c r="DH23" s="71">
        <f>O24</f>
        <v>0</v>
      </c>
      <c r="DI23" s="71">
        <f>T24</f>
        <v>0</v>
      </c>
      <c r="DJ23" s="71" t="str">
        <f t="shared" ref="DJ23" si="30">DH23&amp;" "&amp;DI23</f>
        <v>0 0</v>
      </c>
      <c r="DK23" s="71" t="str">
        <f>Y24</f>
        <v/>
      </c>
      <c r="DL23" s="71" t="str">
        <f>AE24</f>
        <v/>
      </c>
      <c r="DM23" s="71" t="str">
        <f t="shared" ref="DM23" si="31">DK23&amp;" "&amp;DL23</f>
        <v xml:space="preserve"> </v>
      </c>
      <c r="DN23" s="71">
        <f>AK24</f>
        <v>0</v>
      </c>
      <c r="DO23" s="71">
        <f>AN24</f>
        <v>0</v>
      </c>
      <c r="DP23" s="71" t="str">
        <f t="shared" ref="DP23" si="32">"H"&amp;$AR24&amp;"/"&amp;$AU24&amp;"/"&amp;$AX24</f>
        <v>H//</v>
      </c>
      <c r="DQ23" s="71">
        <f>AZ24</f>
        <v>0</v>
      </c>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row>
    <row r="24" spans="1:181" ht="13.2" customHeight="1">
      <c r="A24" s="173"/>
      <c r="B24" s="174"/>
      <c r="C24" s="219"/>
      <c r="D24" s="220"/>
      <c r="E24" s="221"/>
      <c r="F24" s="286"/>
      <c r="G24" s="287"/>
      <c r="H24" s="196"/>
      <c r="I24" s="197"/>
      <c r="J24" s="197"/>
      <c r="K24" s="197"/>
      <c r="L24" s="197"/>
      <c r="M24" s="197"/>
      <c r="N24" s="198"/>
      <c r="O24" s="199"/>
      <c r="P24" s="200"/>
      <c r="Q24" s="200"/>
      <c r="R24" s="200"/>
      <c r="S24" s="201"/>
      <c r="T24" s="202"/>
      <c r="U24" s="200"/>
      <c r="V24" s="200"/>
      <c r="W24" s="200"/>
      <c r="X24" s="201"/>
      <c r="Y24" s="202" t="str">
        <f t="shared" si="1"/>
        <v/>
      </c>
      <c r="Z24" s="200"/>
      <c r="AA24" s="200"/>
      <c r="AB24" s="200"/>
      <c r="AC24" s="200"/>
      <c r="AD24" s="201"/>
      <c r="AE24" s="202" t="str">
        <f t="shared" si="2"/>
        <v/>
      </c>
      <c r="AF24" s="200"/>
      <c r="AG24" s="200"/>
      <c r="AH24" s="200"/>
      <c r="AI24" s="200"/>
      <c r="AJ24" s="201"/>
      <c r="AK24" s="202"/>
      <c r="AL24" s="200"/>
      <c r="AM24" s="201"/>
      <c r="AN24" s="202"/>
      <c r="AO24" s="201"/>
      <c r="AP24" s="202" t="s">
        <v>16</v>
      </c>
      <c r="AQ24" s="200"/>
      <c r="AR24" s="200"/>
      <c r="AS24" s="200"/>
      <c r="AT24" s="49" t="s">
        <v>71</v>
      </c>
      <c r="AU24" s="200"/>
      <c r="AV24" s="200"/>
      <c r="AW24" s="49" t="s">
        <v>71</v>
      </c>
      <c r="AX24" s="200"/>
      <c r="AY24" s="201"/>
      <c r="AZ24" s="202"/>
      <c r="BA24" s="200"/>
      <c r="BB24" s="200"/>
      <c r="BC24" s="200"/>
      <c r="BD24" s="200"/>
      <c r="BE24" s="200"/>
      <c r="BF24" s="240"/>
      <c r="BG24" s="54"/>
      <c r="BH24" s="55"/>
      <c r="BI24" s="55"/>
      <c r="CE24" s="70" t="e">
        <f t="shared" si="3"/>
        <v>#N/A</v>
      </c>
      <c r="CF24" s="71">
        <f t="shared" si="4"/>
        <v>0</v>
      </c>
      <c r="CG24" s="71" t="e">
        <f t="shared" si="0"/>
        <v>#N/A</v>
      </c>
      <c r="CH24" s="71">
        <f>H23</f>
        <v>0</v>
      </c>
      <c r="CI24" s="71" t="e">
        <f>VLOOKUP($CH24,'代表者記入シート（総括表）'!$B$15:$F$34,3,FALSE)</f>
        <v>#N/A</v>
      </c>
      <c r="CJ24" s="71" t="e">
        <f>VLOOKUP($CH24,'代表者記入シート（総括表）'!$B$15:$F$34,4,FALSE)</f>
        <v>#N/A</v>
      </c>
      <c r="CK24" s="71" t="e">
        <f>VLOOKUP($CH24,'代表者記入シート（総括表）'!$B$15:$AL$34,37,FALSE)</f>
        <v>#N/A</v>
      </c>
      <c r="CL24" s="71">
        <f>COUNTIF($CH$13:$CH$36,$CH24)-COUNTIF($CH24:$CH$36,$CH24)+1</f>
        <v>12</v>
      </c>
      <c r="CM24" s="71" t="str">
        <f t="shared" si="5"/>
        <v>男子</v>
      </c>
      <c r="CN24" s="71">
        <f t="shared" si="6"/>
        <v>1</v>
      </c>
      <c r="CO24" s="23" t="s">
        <v>88</v>
      </c>
      <c r="CP24" s="23">
        <v>3</v>
      </c>
      <c r="CQ24" s="71"/>
      <c r="CR24" s="71"/>
      <c r="CS24" s="71"/>
      <c r="CT24" s="23">
        <v>2</v>
      </c>
      <c r="CU24" s="23">
        <v>2</v>
      </c>
      <c r="CV24" s="71">
        <f t="shared" si="7"/>
        <v>0</v>
      </c>
      <c r="CW24" s="71">
        <f t="shared" si="8"/>
        <v>0</v>
      </c>
      <c r="CX24" s="71" t="str">
        <f t="shared" si="9"/>
        <v>0 0</v>
      </c>
      <c r="CY24" s="71" t="str">
        <f t="shared" si="10"/>
        <v/>
      </c>
      <c r="CZ24" s="71" t="str">
        <f t="shared" si="11"/>
        <v/>
      </c>
      <c r="DA24" s="71" t="str">
        <f t="shared" si="12"/>
        <v xml:space="preserve"> </v>
      </c>
      <c r="DB24" s="71">
        <f t="shared" si="13"/>
        <v>0</v>
      </c>
      <c r="DC24" s="71">
        <f t="shared" si="14"/>
        <v>0</v>
      </c>
      <c r="DD24" s="71" t="str">
        <f t="shared" si="15"/>
        <v>H//</v>
      </c>
      <c r="DE24" s="71">
        <f t="shared" si="16"/>
        <v>0</v>
      </c>
      <c r="DF24" s="71"/>
      <c r="DG24" s="23" t="s">
        <v>124</v>
      </c>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row>
    <row r="25" spans="1:181" ht="13.2" customHeight="1">
      <c r="A25" s="173"/>
      <c r="B25" s="174"/>
      <c r="C25" s="219"/>
      <c r="D25" s="220"/>
      <c r="E25" s="221"/>
      <c r="F25" s="286" t="s">
        <v>50</v>
      </c>
      <c r="G25" s="287"/>
      <c r="H25" s="193"/>
      <c r="I25" s="194"/>
      <c r="J25" s="194"/>
      <c r="K25" s="194"/>
      <c r="L25" s="194"/>
      <c r="M25" s="194"/>
      <c r="N25" s="195"/>
      <c r="O25" s="199"/>
      <c r="P25" s="200"/>
      <c r="Q25" s="200"/>
      <c r="R25" s="200"/>
      <c r="S25" s="201"/>
      <c r="T25" s="202"/>
      <c r="U25" s="200"/>
      <c r="V25" s="200"/>
      <c r="W25" s="200"/>
      <c r="X25" s="201"/>
      <c r="Y25" s="202" t="str">
        <f t="shared" si="1"/>
        <v/>
      </c>
      <c r="Z25" s="200"/>
      <c r="AA25" s="200"/>
      <c r="AB25" s="200"/>
      <c r="AC25" s="200"/>
      <c r="AD25" s="201"/>
      <c r="AE25" s="202" t="str">
        <f t="shared" si="2"/>
        <v/>
      </c>
      <c r="AF25" s="200"/>
      <c r="AG25" s="200"/>
      <c r="AH25" s="200"/>
      <c r="AI25" s="200"/>
      <c r="AJ25" s="201"/>
      <c r="AK25" s="202"/>
      <c r="AL25" s="200"/>
      <c r="AM25" s="201"/>
      <c r="AN25" s="202"/>
      <c r="AO25" s="201"/>
      <c r="AP25" s="202" t="s">
        <v>16</v>
      </c>
      <c r="AQ25" s="200"/>
      <c r="AR25" s="200"/>
      <c r="AS25" s="200"/>
      <c r="AT25" s="49" t="s">
        <v>71</v>
      </c>
      <c r="AU25" s="200"/>
      <c r="AV25" s="200"/>
      <c r="AW25" s="49" t="s">
        <v>71</v>
      </c>
      <c r="AX25" s="200"/>
      <c r="AY25" s="201"/>
      <c r="AZ25" s="202"/>
      <c r="BA25" s="200"/>
      <c r="BB25" s="200"/>
      <c r="BC25" s="200"/>
      <c r="BD25" s="200"/>
      <c r="BE25" s="200"/>
      <c r="BF25" s="240"/>
      <c r="BG25" s="54"/>
      <c r="BH25" s="55"/>
      <c r="BI25" s="55"/>
      <c r="CE25" s="70" t="e">
        <f t="shared" si="3"/>
        <v>#N/A</v>
      </c>
      <c r="CF25" s="71">
        <f t="shared" si="4"/>
        <v>0</v>
      </c>
      <c r="CG25" s="71" t="e">
        <f t="shared" si="0"/>
        <v>#N/A</v>
      </c>
      <c r="CH25" s="71">
        <f t="shared" si="17"/>
        <v>0</v>
      </c>
      <c r="CI25" s="71" t="e">
        <f>VLOOKUP($CH25,'代表者記入シート（総括表）'!$B$15:$F$34,3,FALSE)</f>
        <v>#N/A</v>
      </c>
      <c r="CJ25" s="71" t="e">
        <f>VLOOKUP($CH25,'代表者記入シート（総括表）'!$B$15:$F$34,4,FALSE)</f>
        <v>#N/A</v>
      </c>
      <c r="CK25" s="71" t="e">
        <f>VLOOKUP($CH25,'代表者記入シート（総括表）'!$B$15:$AL$34,37,FALSE)</f>
        <v>#N/A</v>
      </c>
      <c r="CL25" s="71">
        <f>COUNTIF($CH$13:$CH$36,$CH25)-COUNTIF($CH25:$CH$36,$CH25)+1</f>
        <v>13</v>
      </c>
      <c r="CM25" s="71" t="str">
        <f t="shared" si="5"/>
        <v>男子</v>
      </c>
      <c r="CN25" s="71">
        <f t="shared" si="6"/>
        <v>1</v>
      </c>
      <c r="CO25" s="23" t="s">
        <v>88</v>
      </c>
      <c r="CP25" s="23">
        <v>3</v>
      </c>
      <c r="CQ25" s="71"/>
      <c r="CR25" s="71"/>
      <c r="CS25" s="71"/>
      <c r="CT25" s="23">
        <v>1</v>
      </c>
      <c r="CU25" s="23">
        <v>3</v>
      </c>
      <c r="CV25" s="71">
        <f t="shared" si="7"/>
        <v>0</v>
      </c>
      <c r="CW25" s="71">
        <f t="shared" si="8"/>
        <v>0</v>
      </c>
      <c r="CX25" s="71" t="str">
        <f t="shared" si="9"/>
        <v>0 0</v>
      </c>
      <c r="CY25" s="71" t="str">
        <f t="shared" si="10"/>
        <v/>
      </c>
      <c r="CZ25" s="71" t="str">
        <f t="shared" si="11"/>
        <v/>
      </c>
      <c r="DA25" s="71" t="str">
        <f t="shared" si="12"/>
        <v xml:space="preserve"> </v>
      </c>
      <c r="DB25" s="71">
        <f t="shared" si="13"/>
        <v>0</v>
      </c>
      <c r="DC25" s="71">
        <f t="shared" si="14"/>
        <v>0</v>
      </c>
      <c r="DD25" s="71" t="str">
        <f t="shared" si="15"/>
        <v>H//</v>
      </c>
      <c r="DE25" s="71">
        <f t="shared" si="16"/>
        <v>0</v>
      </c>
      <c r="DF25" s="71"/>
      <c r="DG25" s="23" t="s">
        <v>125</v>
      </c>
      <c r="DH25" s="71">
        <f>O26</f>
        <v>0</v>
      </c>
      <c r="DI25" s="71">
        <f>T26</f>
        <v>0</v>
      </c>
      <c r="DJ25" s="71" t="str">
        <f t="shared" ref="DJ25" si="33">DH25&amp;" "&amp;DI25</f>
        <v>0 0</v>
      </c>
      <c r="DK25" s="71" t="str">
        <f>Y26</f>
        <v/>
      </c>
      <c r="DL25" s="71" t="str">
        <f>AE26</f>
        <v/>
      </c>
      <c r="DM25" s="71" t="str">
        <f t="shared" ref="DM25" si="34">DK25&amp;" "&amp;DL25</f>
        <v xml:space="preserve"> </v>
      </c>
      <c r="DN25" s="71">
        <f>AK26</f>
        <v>0</v>
      </c>
      <c r="DO25" s="71">
        <f>AN26</f>
        <v>0</v>
      </c>
      <c r="DP25" s="71" t="str">
        <f t="shared" ref="DP25" si="35">"H"&amp;$AR26&amp;"/"&amp;$AU26&amp;"/"&amp;$AX26</f>
        <v>H//</v>
      </c>
      <c r="DQ25" s="71">
        <f>AZ26</f>
        <v>0</v>
      </c>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row>
    <row r="26" spans="1:181" ht="13.2" customHeight="1">
      <c r="A26" s="173"/>
      <c r="B26" s="174"/>
      <c r="C26" s="219"/>
      <c r="D26" s="220"/>
      <c r="E26" s="221"/>
      <c r="F26" s="286"/>
      <c r="G26" s="287"/>
      <c r="H26" s="196"/>
      <c r="I26" s="197"/>
      <c r="J26" s="197"/>
      <c r="K26" s="197"/>
      <c r="L26" s="197"/>
      <c r="M26" s="197"/>
      <c r="N26" s="198"/>
      <c r="O26" s="199"/>
      <c r="P26" s="200"/>
      <c r="Q26" s="200"/>
      <c r="R26" s="200"/>
      <c r="S26" s="201"/>
      <c r="T26" s="202"/>
      <c r="U26" s="200"/>
      <c r="V26" s="200"/>
      <c r="W26" s="200"/>
      <c r="X26" s="201"/>
      <c r="Y26" s="202" t="str">
        <f t="shared" si="1"/>
        <v/>
      </c>
      <c r="Z26" s="200"/>
      <c r="AA26" s="200"/>
      <c r="AB26" s="200"/>
      <c r="AC26" s="200"/>
      <c r="AD26" s="201"/>
      <c r="AE26" s="202" t="str">
        <f t="shared" si="2"/>
        <v/>
      </c>
      <c r="AF26" s="200"/>
      <c r="AG26" s="200"/>
      <c r="AH26" s="200"/>
      <c r="AI26" s="200"/>
      <c r="AJ26" s="201"/>
      <c r="AK26" s="202"/>
      <c r="AL26" s="200"/>
      <c r="AM26" s="201"/>
      <c r="AN26" s="202"/>
      <c r="AO26" s="201"/>
      <c r="AP26" s="202" t="s">
        <v>16</v>
      </c>
      <c r="AQ26" s="200"/>
      <c r="AR26" s="200"/>
      <c r="AS26" s="200"/>
      <c r="AT26" s="49" t="s">
        <v>71</v>
      </c>
      <c r="AU26" s="200"/>
      <c r="AV26" s="200"/>
      <c r="AW26" s="49" t="s">
        <v>71</v>
      </c>
      <c r="AX26" s="200"/>
      <c r="AY26" s="201"/>
      <c r="AZ26" s="202"/>
      <c r="BA26" s="200"/>
      <c r="BB26" s="200"/>
      <c r="BC26" s="200"/>
      <c r="BD26" s="200"/>
      <c r="BE26" s="200"/>
      <c r="BF26" s="240"/>
      <c r="BG26" s="54"/>
      <c r="BH26" s="55"/>
      <c r="BI26" s="55"/>
      <c r="CE26" s="70" t="e">
        <f t="shared" si="3"/>
        <v>#N/A</v>
      </c>
      <c r="CF26" s="71">
        <f t="shared" si="4"/>
        <v>0</v>
      </c>
      <c r="CG26" s="71" t="e">
        <f t="shared" si="0"/>
        <v>#N/A</v>
      </c>
      <c r="CH26" s="71">
        <f>H25</f>
        <v>0</v>
      </c>
      <c r="CI26" s="71" t="e">
        <f>VLOOKUP($CH26,'代表者記入シート（総括表）'!$B$15:$F$34,3,FALSE)</f>
        <v>#N/A</v>
      </c>
      <c r="CJ26" s="71" t="e">
        <f>VLOOKUP($CH26,'代表者記入シート（総括表）'!$B$15:$F$34,4,FALSE)</f>
        <v>#N/A</v>
      </c>
      <c r="CK26" s="71" t="e">
        <f>VLOOKUP($CH26,'代表者記入シート（総括表）'!$B$15:$AL$34,37,FALSE)</f>
        <v>#N/A</v>
      </c>
      <c r="CL26" s="71">
        <f>COUNTIF($CH$13:$CH$36,$CH26)-COUNTIF($CH26:$CH$36,$CH26)+1</f>
        <v>14</v>
      </c>
      <c r="CM26" s="71" t="str">
        <f t="shared" si="5"/>
        <v>男子</v>
      </c>
      <c r="CN26" s="71">
        <f t="shared" si="6"/>
        <v>1</v>
      </c>
      <c r="CO26" s="23" t="s">
        <v>88</v>
      </c>
      <c r="CP26" s="23">
        <v>3</v>
      </c>
      <c r="CQ26" s="71"/>
      <c r="CR26" s="71"/>
      <c r="CS26" s="71"/>
      <c r="CT26" s="23">
        <v>2</v>
      </c>
      <c r="CU26" s="23">
        <v>3</v>
      </c>
      <c r="CV26" s="71">
        <f t="shared" si="7"/>
        <v>0</v>
      </c>
      <c r="CW26" s="71">
        <f t="shared" si="8"/>
        <v>0</v>
      </c>
      <c r="CX26" s="71" t="str">
        <f t="shared" si="9"/>
        <v>0 0</v>
      </c>
      <c r="CY26" s="71" t="str">
        <f t="shared" si="10"/>
        <v/>
      </c>
      <c r="CZ26" s="71" t="str">
        <f t="shared" si="11"/>
        <v/>
      </c>
      <c r="DA26" s="71" t="str">
        <f t="shared" si="12"/>
        <v xml:space="preserve"> </v>
      </c>
      <c r="DB26" s="71">
        <f t="shared" si="13"/>
        <v>0</v>
      </c>
      <c r="DC26" s="71">
        <f t="shared" si="14"/>
        <v>0</v>
      </c>
      <c r="DD26" s="71" t="str">
        <f t="shared" si="15"/>
        <v>H//</v>
      </c>
      <c r="DE26" s="71">
        <f t="shared" si="16"/>
        <v>0</v>
      </c>
      <c r="DF26" s="71"/>
      <c r="DG26" s="23" t="s">
        <v>125</v>
      </c>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row>
    <row r="27" spans="1:181" ht="13.2" customHeight="1">
      <c r="A27" s="173"/>
      <c r="B27" s="174"/>
      <c r="C27" s="219"/>
      <c r="D27" s="220"/>
      <c r="E27" s="221"/>
      <c r="F27" s="286" t="s">
        <v>51</v>
      </c>
      <c r="G27" s="287"/>
      <c r="H27" s="193"/>
      <c r="I27" s="194"/>
      <c r="J27" s="194"/>
      <c r="K27" s="194"/>
      <c r="L27" s="194"/>
      <c r="M27" s="194"/>
      <c r="N27" s="195"/>
      <c r="O27" s="199"/>
      <c r="P27" s="200"/>
      <c r="Q27" s="200"/>
      <c r="R27" s="200"/>
      <c r="S27" s="201"/>
      <c r="T27" s="202"/>
      <c r="U27" s="200"/>
      <c r="V27" s="200"/>
      <c r="W27" s="200"/>
      <c r="X27" s="201"/>
      <c r="Y27" s="202" t="str">
        <f t="shared" si="1"/>
        <v/>
      </c>
      <c r="Z27" s="200"/>
      <c r="AA27" s="200"/>
      <c r="AB27" s="200"/>
      <c r="AC27" s="200"/>
      <c r="AD27" s="201"/>
      <c r="AE27" s="202" t="str">
        <f t="shared" si="2"/>
        <v/>
      </c>
      <c r="AF27" s="200"/>
      <c r="AG27" s="200"/>
      <c r="AH27" s="200"/>
      <c r="AI27" s="200"/>
      <c r="AJ27" s="201"/>
      <c r="AK27" s="202"/>
      <c r="AL27" s="200"/>
      <c r="AM27" s="201"/>
      <c r="AN27" s="202"/>
      <c r="AO27" s="201"/>
      <c r="AP27" s="202" t="s">
        <v>16</v>
      </c>
      <c r="AQ27" s="200"/>
      <c r="AR27" s="200"/>
      <c r="AS27" s="200"/>
      <c r="AT27" s="49" t="s">
        <v>71</v>
      </c>
      <c r="AU27" s="200"/>
      <c r="AV27" s="200"/>
      <c r="AW27" s="49" t="s">
        <v>71</v>
      </c>
      <c r="AX27" s="200"/>
      <c r="AY27" s="201"/>
      <c r="AZ27" s="202"/>
      <c r="BA27" s="200"/>
      <c r="BB27" s="200"/>
      <c r="BC27" s="200"/>
      <c r="BD27" s="200"/>
      <c r="BE27" s="200"/>
      <c r="BF27" s="240"/>
      <c r="BG27" s="54"/>
      <c r="BH27" s="55"/>
      <c r="BI27" s="55"/>
      <c r="CE27" s="70" t="e">
        <f t="shared" si="3"/>
        <v>#N/A</v>
      </c>
      <c r="CF27" s="71">
        <f t="shared" si="4"/>
        <v>0</v>
      </c>
      <c r="CG27" s="71" t="e">
        <f t="shared" si="0"/>
        <v>#N/A</v>
      </c>
      <c r="CH27" s="71">
        <f t="shared" si="17"/>
        <v>0</v>
      </c>
      <c r="CI27" s="71" t="e">
        <f>VLOOKUP($CH27,'代表者記入シート（総括表）'!$B$15:$F$34,3,FALSE)</f>
        <v>#N/A</v>
      </c>
      <c r="CJ27" s="71" t="e">
        <f>VLOOKUP($CH27,'代表者記入シート（総括表）'!$B$15:$F$34,4,FALSE)</f>
        <v>#N/A</v>
      </c>
      <c r="CK27" s="71" t="e">
        <f>VLOOKUP($CH27,'代表者記入シート（総括表）'!$B$15:$AL$34,37,FALSE)</f>
        <v>#N/A</v>
      </c>
      <c r="CL27" s="71">
        <f>COUNTIF($CH$13:$CH$36,$CH27)-COUNTIF($CH27:$CH$36,$CH27)+1</f>
        <v>15</v>
      </c>
      <c r="CM27" s="71" t="str">
        <f t="shared" si="5"/>
        <v>男子</v>
      </c>
      <c r="CN27" s="71">
        <f t="shared" si="6"/>
        <v>1</v>
      </c>
      <c r="CO27" s="23" t="s">
        <v>88</v>
      </c>
      <c r="CP27" s="23">
        <v>3</v>
      </c>
      <c r="CQ27" s="71"/>
      <c r="CR27" s="71"/>
      <c r="CS27" s="71"/>
      <c r="CT27" s="23">
        <v>1</v>
      </c>
      <c r="CU27" s="23">
        <v>4</v>
      </c>
      <c r="CV27" s="71">
        <f t="shared" si="7"/>
        <v>0</v>
      </c>
      <c r="CW27" s="71">
        <f t="shared" si="8"/>
        <v>0</v>
      </c>
      <c r="CX27" s="71" t="str">
        <f t="shared" si="9"/>
        <v>0 0</v>
      </c>
      <c r="CY27" s="71" t="str">
        <f t="shared" si="10"/>
        <v/>
      </c>
      <c r="CZ27" s="71" t="str">
        <f t="shared" si="11"/>
        <v/>
      </c>
      <c r="DA27" s="71" t="str">
        <f t="shared" si="12"/>
        <v xml:space="preserve"> </v>
      </c>
      <c r="DB27" s="71">
        <f t="shared" si="13"/>
        <v>0</v>
      </c>
      <c r="DC27" s="71">
        <f t="shared" si="14"/>
        <v>0</v>
      </c>
      <c r="DD27" s="71" t="str">
        <f t="shared" si="15"/>
        <v>H//</v>
      </c>
      <c r="DE27" s="71">
        <f t="shared" si="16"/>
        <v>0</v>
      </c>
      <c r="DF27" s="71"/>
      <c r="DG27" s="23" t="s">
        <v>126</v>
      </c>
      <c r="DH27" s="71">
        <f>O28</f>
        <v>0</v>
      </c>
      <c r="DI27" s="71">
        <f>T28</f>
        <v>0</v>
      </c>
      <c r="DJ27" s="71" t="str">
        <f t="shared" ref="DJ27" si="36">DH27&amp;" "&amp;DI27</f>
        <v>0 0</v>
      </c>
      <c r="DK27" s="71" t="str">
        <f>Y28</f>
        <v/>
      </c>
      <c r="DL27" s="71" t="str">
        <f>AE28</f>
        <v/>
      </c>
      <c r="DM27" s="71" t="str">
        <f t="shared" ref="DM27" si="37">DK27&amp;" "&amp;DL27</f>
        <v xml:space="preserve"> </v>
      </c>
      <c r="DN27" s="71">
        <f>AK28</f>
        <v>0</v>
      </c>
      <c r="DO27" s="71">
        <f>AN28</f>
        <v>0</v>
      </c>
      <c r="DP27" s="71" t="str">
        <f t="shared" ref="DP27" si="38">"H"&amp;$AR28&amp;"/"&amp;$AU28&amp;"/"&amp;$AX28</f>
        <v>H//</v>
      </c>
      <c r="DQ27" s="71">
        <f>AZ28</f>
        <v>0</v>
      </c>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row>
    <row r="28" spans="1:181" ht="13.2" customHeight="1" thickBot="1">
      <c r="A28" s="173"/>
      <c r="B28" s="174"/>
      <c r="C28" s="222"/>
      <c r="D28" s="223"/>
      <c r="E28" s="224"/>
      <c r="F28" s="300"/>
      <c r="G28" s="301"/>
      <c r="H28" s="280"/>
      <c r="I28" s="281"/>
      <c r="J28" s="281"/>
      <c r="K28" s="281"/>
      <c r="L28" s="281"/>
      <c r="M28" s="281"/>
      <c r="N28" s="282"/>
      <c r="O28" s="277"/>
      <c r="P28" s="238"/>
      <c r="Q28" s="238"/>
      <c r="R28" s="238"/>
      <c r="S28" s="275"/>
      <c r="T28" s="237"/>
      <c r="U28" s="238"/>
      <c r="V28" s="238"/>
      <c r="W28" s="238"/>
      <c r="X28" s="275"/>
      <c r="Y28" s="237" t="str">
        <f t="shared" si="1"/>
        <v/>
      </c>
      <c r="Z28" s="238"/>
      <c r="AA28" s="238"/>
      <c r="AB28" s="238"/>
      <c r="AC28" s="238"/>
      <c r="AD28" s="275"/>
      <c r="AE28" s="237" t="str">
        <f t="shared" si="2"/>
        <v/>
      </c>
      <c r="AF28" s="238"/>
      <c r="AG28" s="238"/>
      <c r="AH28" s="238"/>
      <c r="AI28" s="238"/>
      <c r="AJ28" s="275"/>
      <c r="AK28" s="237"/>
      <c r="AL28" s="238"/>
      <c r="AM28" s="275"/>
      <c r="AN28" s="237"/>
      <c r="AO28" s="275"/>
      <c r="AP28" s="237" t="s">
        <v>16</v>
      </c>
      <c r="AQ28" s="238"/>
      <c r="AR28" s="238"/>
      <c r="AS28" s="238"/>
      <c r="AT28" s="50" t="s">
        <v>71</v>
      </c>
      <c r="AU28" s="238"/>
      <c r="AV28" s="238"/>
      <c r="AW28" s="50" t="s">
        <v>71</v>
      </c>
      <c r="AX28" s="238"/>
      <c r="AY28" s="275"/>
      <c r="AZ28" s="237"/>
      <c r="BA28" s="238"/>
      <c r="BB28" s="238"/>
      <c r="BC28" s="238"/>
      <c r="BD28" s="238"/>
      <c r="BE28" s="238"/>
      <c r="BF28" s="239"/>
      <c r="BG28" s="54"/>
      <c r="BH28" s="55"/>
      <c r="BI28" s="55"/>
      <c r="CE28" s="70" t="e">
        <f t="shared" si="3"/>
        <v>#N/A</v>
      </c>
      <c r="CF28" s="71">
        <f t="shared" si="4"/>
        <v>0</v>
      </c>
      <c r="CG28" s="71" t="e">
        <f t="shared" si="0"/>
        <v>#N/A</v>
      </c>
      <c r="CH28" s="71">
        <f>H27</f>
        <v>0</v>
      </c>
      <c r="CI28" s="71" t="e">
        <f>VLOOKUP($CH28,'代表者記入シート（総括表）'!$B$15:$F$34,3,FALSE)</f>
        <v>#N/A</v>
      </c>
      <c r="CJ28" s="71" t="e">
        <f>VLOOKUP($CH28,'代表者記入シート（総括表）'!$B$15:$F$34,4,FALSE)</f>
        <v>#N/A</v>
      </c>
      <c r="CK28" s="71" t="e">
        <f>VLOOKUP($CH28,'代表者記入シート（総括表）'!$B$15:$AL$34,37,FALSE)</f>
        <v>#N/A</v>
      </c>
      <c r="CL28" s="71">
        <f>COUNTIF($CH$13:$CH$36,$CH28)-COUNTIF($CH28:$CH$36,$CH28)+1</f>
        <v>16</v>
      </c>
      <c r="CM28" s="71" t="str">
        <f t="shared" si="5"/>
        <v>男子</v>
      </c>
      <c r="CN28" s="71">
        <f t="shared" si="6"/>
        <v>1</v>
      </c>
      <c r="CO28" s="23" t="s">
        <v>88</v>
      </c>
      <c r="CP28" s="23">
        <v>3</v>
      </c>
      <c r="CQ28" s="71"/>
      <c r="CR28" s="71"/>
      <c r="CS28" s="71"/>
      <c r="CT28" s="23">
        <v>2</v>
      </c>
      <c r="CU28" s="23">
        <v>4</v>
      </c>
      <c r="CV28" s="71">
        <f t="shared" si="7"/>
        <v>0</v>
      </c>
      <c r="CW28" s="71">
        <f t="shared" si="8"/>
        <v>0</v>
      </c>
      <c r="CX28" s="71" t="str">
        <f t="shared" si="9"/>
        <v>0 0</v>
      </c>
      <c r="CY28" s="71" t="str">
        <f t="shared" si="10"/>
        <v/>
      </c>
      <c r="CZ28" s="71" t="str">
        <f t="shared" si="11"/>
        <v/>
      </c>
      <c r="DA28" s="71" t="str">
        <f t="shared" si="12"/>
        <v xml:space="preserve"> </v>
      </c>
      <c r="DB28" s="71">
        <f t="shared" si="13"/>
        <v>0</v>
      </c>
      <c r="DC28" s="71">
        <f t="shared" si="14"/>
        <v>0</v>
      </c>
      <c r="DD28" s="71" t="str">
        <f t="shared" si="15"/>
        <v>H//</v>
      </c>
      <c r="DE28" s="71">
        <f t="shared" si="16"/>
        <v>0</v>
      </c>
      <c r="DF28" s="71"/>
      <c r="DG28" s="23" t="s">
        <v>126</v>
      </c>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row>
    <row r="29" spans="1:181" ht="13.2" customHeight="1">
      <c r="A29" s="173"/>
      <c r="B29" s="174"/>
      <c r="C29" s="207" t="s">
        <v>52</v>
      </c>
      <c r="D29" s="208"/>
      <c r="E29" s="209"/>
      <c r="F29" s="203" t="s">
        <v>14</v>
      </c>
      <c r="G29" s="204"/>
      <c r="H29" s="181"/>
      <c r="I29" s="182"/>
      <c r="J29" s="182"/>
      <c r="K29" s="182"/>
      <c r="L29" s="182"/>
      <c r="M29" s="182"/>
      <c r="N29" s="183"/>
      <c r="O29" s="187"/>
      <c r="P29" s="188"/>
      <c r="Q29" s="188"/>
      <c r="R29" s="188"/>
      <c r="S29" s="189"/>
      <c r="T29" s="190"/>
      <c r="U29" s="188"/>
      <c r="V29" s="188"/>
      <c r="W29" s="188"/>
      <c r="X29" s="189"/>
      <c r="Y29" s="190" t="str">
        <f t="shared" si="1"/>
        <v/>
      </c>
      <c r="Z29" s="188"/>
      <c r="AA29" s="188"/>
      <c r="AB29" s="188"/>
      <c r="AC29" s="188"/>
      <c r="AD29" s="189"/>
      <c r="AE29" s="190" t="str">
        <f t="shared" si="2"/>
        <v/>
      </c>
      <c r="AF29" s="188"/>
      <c r="AG29" s="188"/>
      <c r="AH29" s="188"/>
      <c r="AI29" s="188"/>
      <c r="AJ29" s="189"/>
      <c r="AK29" s="190"/>
      <c r="AL29" s="188"/>
      <c r="AM29" s="189"/>
      <c r="AN29" s="190"/>
      <c r="AO29" s="189"/>
      <c r="AP29" s="190" t="s">
        <v>16</v>
      </c>
      <c r="AQ29" s="188"/>
      <c r="AR29" s="188"/>
      <c r="AS29" s="188"/>
      <c r="AT29" s="47" t="s">
        <v>71</v>
      </c>
      <c r="AU29" s="188"/>
      <c r="AV29" s="188"/>
      <c r="AW29" s="47" t="s">
        <v>71</v>
      </c>
      <c r="AX29" s="188"/>
      <c r="AY29" s="189"/>
      <c r="AZ29" s="190"/>
      <c r="BA29" s="188"/>
      <c r="BB29" s="188"/>
      <c r="BC29" s="188"/>
      <c r="BD29" s="188"/>
      <c r="BE29" s="188"/>
      <c r="BF29" s="233"/>
      <c r="BG29" s="54"/>
      <c r="BH29" s="55"/>
      <c r="BI29" s="55"/>
      <c r="CE29" s="70" t="e">
        <f t="shared" si="3"/>
        <v>#N/A</v>
      </c>
      <c r="CF29" s="71">
        <f t="shared" si="4"/>
        <v>0</v>
      </c>
      <c r="CG29" s="71" t="e">
        <f t="shared" si="0"/>
        <v>#N/A</v>
      </c>
      <c r="CH29" s="71">
        <f t="shared" si="17"/>
        <v>0</v>
      </c>
      <c r="CI29" s="71" t="e">
        <f>VLOOKUP($CH29,'代表者記入シート（総括表）'!$B$15:$F$34,3,FALSE)</f>
        <v>#N/A</v>
      </c>
      <c r="CJ29" s="71" t="e">
        <f>VLOOKUP($CH29,'代表者記入シート（総括表）'!$B$15:$F$34,4,FALSE)</f>
        <v>#N/A</v>
      </c>
      <c r="CK29" s="71" t="e">
        <f>VLOOKUP($CH29,'代表者記入シート（総括表）'!$B$15:$AL$34,37,FALSE)</f>
        <v>#N/A</v>
      </c>
      <c r="CL29" s="71">
        <f>COUNTIF($CH$13:$CH$36,$CH29)-COUNTIF($CH29:$CH$36,$CH29)+1</f>
        <v>17</v>
      </c>
      <c r="CM29" s="71" t="str">
        <f t="shared" si="5"/>
        <v>男子</v>
      </c>
      <c r="CN29" s="71">
        <f t="shared" si="6"/>
        <v>1</v>
      </c>
      <c r="CO29" s="23" t="s">
        <v>89</v>
      </c>
      <c r="CP29" s="23">
        <v>2</v>
      </c>
      <c r="CQ29" s="71"/>
      <c r="CR29" s="71"/>
      <c r="CS29" s="71"/>
      <c r="CT29" s="23">
        <v>1</v>
      </c>
      <c r="CU29" s="23">
        <v>1</v>
      </c>
      <c r="CV29" s="71">
        <f t="shared" si="7"/>
        <v>0</v>
      </c>
      <c r="CW29" s="71">
        <f t="shared" si="8"/>
        <v>0</v>
      </c>
      <c r="CX29" s="71" t="str">
        <f t="shared" si="9"/>
        <v>0 0</v>
      </c>
      <c r="CY29" s="71" t="str">
        <f t="shared" si="10"/>
        <v/>
      </c>
      <c r="CZ29" s="71" t="str">
        <f t="shared" si="11"/>
        <v/>
      </c>
      <c r="DA29" s="71" t="str">
        <f t="shared" si="12"/>
        <v xml:space="preserve"> </v>
      </c>
      <c r="DB29" s="71">
        <f t="shared" si="13"/>
        <v>0</v>
      </c>
      <c r="DC29" s="71">
        <f t="shared" si="14"/>
        <v>0</v>
      </c>
      <c r="DD29" s="71" t="str">
        <f t="shared" si="15"/>
        <v>H//</v>
      </c>
      <c r="DE29" s="71">
        <f t="shared" si="16"/>
        <v>0</v>
      </c>
      <c r="DF29" s="69" t="str">
        <f>$F$3&amp;"1位"</f>
        <v>01位</v>
      </c>
      <c r="DG29" s="23" t="s">
        <v>123</v>
      </c>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row>
    <row r="30" spans="1:181" ht="13.2" customHeight="1">
      <c r="A30" s="173"/>
      <c r="B30" s="174"/>
      <c r="C30" s="210"/>
      <c r="D30" s="211"/>
      <c r="E30" s="212"/>
      <c r="F30" s="286" t="s">
        <v>18</v>
      </c>
      <c r="G30" s="287"/>
      <c r="H30" s="199"/>
      <c r="I30" s="200"/>
      <c r="J30" s="200"/>
      <c r="K30" s="200"/>
      <c r="L30" s="200"/>
      <c r="M30" s="200"/>
      <c r="N30" s="240"/>
      <c r="O30" s="199"/>
      <c r="P30" s="200"/>
      <c r="Q30" s="200"/>
      <c r="R30" s="200"/>
      <c r="S30" s="201"/>
      <c r="T30" s="202"/>
      <c r="U30" s="200"/>
      <c r="V30" s="200"/>
      <c r="W30" s="200"/>
      <c r="X30" s="201"/>
      <c r="Y30" s="202" t="str">
        <f t="shared" si="1"/>
        <v/>
      </c>
      <c r="Z30" s="200"/>
      <c r="AA30" s="200"/>
      <c r="AB30" s="200"/>
      <c r="AC30" s="200"/>
      <c r="AD30" s="201"/>
      <c r="AE30" s="202" t="str">
        <f t="shared" si="2"/>
        <v/>
      </c>
      <c r="AF30" s="200"/>
      <c r="AG30" s="200"/>
      <c r="AH30" s="200"/>
      <c r="AI30" s="200"/>
      <c r="AJ30" s="201"/>
      <c r="AK30" s="202"/>
      <c r="AL30" s="200"/>
      <c r="AM30" s="201"/>
      <c r="AN30" s="202"/>
      <c r="AO30" s="201"/>
      <c r="AP30" s="202" t="s">
        <v>16</v>
      </c>
      <c r="AQ30" s="200"/>
      <c r="AR30" s="200"/>
      <c r="AS30" s="200"/>
      <c r="AT30" s="49" t="s">
        <v>71</v>
      </c>
      <c r="AU30" s="200"/>
      <c r="AV30" s="200"/>
      <c r="AW30" s="49" t="s">
        <v>71</v>
      </c>
      <c r="AX30" s="200"/>
      <c r="AY30" s="201"/>
      <c r="AZ30" s="202"/>
      <c r="BA30" s="200"/>
      <c r="BB30" s="200"/>
      <c r="BC30" s="200"/>
      <c r="BD30" s="200"/>
      <c r="BE30" s="200"/>
      <c r="BF30" s="240"/>
      <c r="BG30" s="54"/>
      <c r="BH30" s="55"/>
      <c r="BI30" s="55"/>
      <c r="CE30" s="70" t="e">
        <f t="shared" si="3"/>
        <v>#N/A</v>
      </c>
      <c r="CF30" s="71">
        <f t="shared" si="4"/>
        <v>0</v>
      </c>
      <c r="CG30" s="71" t="e">
        <f t="shared" si="0"/>
        <v>#N/A</v>
      </c>
      <c r="CH30" s="71">
        <f t="shared" si="17"/>
        <v>0</v>
      </c>
      <c r="CI30" s="71" t="e">
        <f>VLOOKUP($CH30,'代表者記入シート（総括表）'!$B$15:$F$34,3,FALSE)</f>
        <v>#N/A</v>
      </c>
      <c r="CJ30" s="71" t="e">
        <f>VLOOKUP($CH30,'代表者記入シート（総括表）'!$B$15:$F$34,4,FALSE)</f>
        <v>#N/A</v>
      </c>
      <c r="CK30" s="71" t="e">
        <f>VLOOKUP($CH30,'代表者記入シート（総括表）'!$B$15:$AL$34,37,FALSE)</f>
        <v>#N/A</v>
      </c>
      <c r="CL30" s="71">
        <f>COUNTIF($CH$13:$CH$36,$CH30)-COUNTIF($CH30:$CH$36,$CH30)+1</f>
        <v>18</v>
      </c>
      <c r="CM30" s="71" t="str">
        <f t="shared" si="5"/>
        <v>男子</v>
      </c>
      <c r="CN30" s="71">
        <f t="shared" si="6"/>
        <v>1</v>
      </c>
      <c r="CO30" s="23" t="s">
        <v>89</v>
      </c>
      <c r="CP30" s="23">
        <v>2</v>
      </c>
      <c r="CQ30" s="71"/>
      <c r="CR30" s="71"/>
      <c r="CS30" s="71"/>
      <c r="CT30" s="23">
        <v>1</v>
      </c>
      <c r="CU30" s="23">
        <v>2</v>
      </c>
      <c r="CV30" s="71">
        <f t="shared" si="7"/>
        <v>0</v>
      </c>
      <c r="CW30" s="71">
        <f t="shared" si="8"/>
        <v>0</v>
      </c>
      <c r="CX30" s="71" t="str">
        <f t="shared" si="9"/>
        <v>0 0</v>
      </c>
      <c r="CY30" s="71" t="str">
        <f t="shared" si="10"/>
        <v/>
      </c>
      <c r="CZ30" s="71" t="str">
        <f t="shared" si="11"/>
        <v/>
      </c>
      <c r="DA30" s="71" t="str">
        <f t="shared" si="12"/>
        <v xml:space="preserve"> </v>
      </c>
      <c r="DB30" s="71">
        <f t="shared" si="13"/>
        <v>0</v>
      </c>
      <c r="DC30" s="71">
        <f t="shared" si="14"/>
        <v>0</v>
      </c>
      <c r="DD30" s="71" t="str">
        <f t="shared" si="15"/>
        <v>H//</v>
      </c>
      <c r="DE30" s="71">
        <f t="shared" si="16"/>
        <v>0</v>
      </c>
      <c r="DF30" s="71"/>
      <c r="DG30" s="23" t="s">
        <v>124</v>
      </c>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row>
    <row r="31" spans="1:181" ht="13.2" customHeight="1">
      <c r="A31" s="173"/>
      <c r="B31" s="174"/>
      <c r="C31" s="210"/>
      <c r="D31" s="211"/>
      <c r="E31" s="212"/>
      <c r="F31" s="286" t="s">
        <v>50</v>
      </c>
      <c r="G31" s="287"/>
      <c r="H31" s="199"/>
      <c r="I31" s="200"/>
      <c r="J31" s="200"/>
      <c r="K31" s="200"/>
      <c r="L31" s="200"/>
      <c r="M31" s="200"/>
      <c r="N31" s="240"/>
      <c r="O31" s="199"/>
      <c r="P31" s="200"/>
      <c r="Q31" s="200"/>
      <c r="R31" s="200"/>
      <c r="S31" s="201"/>
      <c r="T31" s="202"/>
      <c r="U31" s="200"/>
      <c r="V31" s="200"/>
      <c r="W31" s="200"/>
      <c r="X31" s="201"/>
      <c r="Y31" s="202" t="str">
        <f t="shared" si="1"/>
        <v/>
      </c>
      <c r="Z31" s="200"/>
      <c r="AA31" s="200"/>
      <c r="AB31" s="200"/>
      <c r="AC31" s="200"/>
      <c r="AD31" s="201"/>
      <c r="AE31" s="202" t="str">
        <f t="shared" si="2"/>
        <v/>
      </c>
      <c r="AF31" s="200"/>
      <c r="AG31" s="200"/>
      <c r="AH31" s="200"/>
      <c r="AI31" s="200"/>
      <c r="AJ31" s="201"/>
      <c r="AK31" s="202"/>
      <c r="AL31" s="200"/>
      <c r="AM31" s="201"/>
      <c r="AN31" s="202"/>
      <c r="AO31" s="201"/>
      <c r="AP31" s="202" t="s">
        <v>16</v>
      </c>
      <c r="AQ31" s="200"/>
      <c r="AR31" s="200"/>
      <c r="AS31" s="200"/>
      <c r="AT31" s="49" t="s">
        <v>71</v>
      </c>
      <c r="AU31" s="200"/>
      <c r="AV31" s="200"/>
      <c r="AW31" s="49" t="s">
        <v>71</v>
      </c>
      <c r="AX31" s="200"/>
      <c r="AY31" s="201"/>
      <c r="AZ31" s="202"/>
      <c r="BA31" s="200"/>
      <c r="BB31" s="200"/>
      <c r="BC31" s="200"/>
      <c r="BD31" s="200"/>
      <c r="BE31" s="200"/>
      <c r="BF31" s="240"/>
      <c r="BG31" s="302" t="s">
        <v>19</v>
      </c>
      <c r="BH31" s="303"/>
      <c r="BI31" s="303"/>
      <c r="CE31" s="70" t="e">
        <f t="shared" si="3"/>
        <v>#N/A</v>
      </c>
      <c r="CF31" s="71">
        <f t="shared" si="4"/>
        <v>0</v>
      </c>
      <c r="CG31" s="71" t="e">
        <f t="shared" si="0"/>
        <v>#N/A</v>
      </c>
      <c r="CH31" s="71">
        <f t="shared" si="17"/>
        <v>0</v>
      </c>
      <c r="CI31" s="71" t="e">
        <f>VLOOKUP($CH31,'代表者記入シート（総括表）'!$B$15:$F$34,3,FALSE)</f>
        <v>#N/A</v>
      </c>
      <c r="CJ31" s="71" t="e">
        <f>VLOOKUP($CH31,'代表者記入シート（総括表）'!$B$15:$F$34,4,FALSE)</f>
        <v>#N/A</v>
      </c>
      <c r="CK31" s="71" t="e">
        <f>VLOOKUP($CH31,'代表者記入シート（総括表）'!$B$15:$AL$34,37,FALSE)</f>
        <v>#N/A</v>
      </c>
      <c r="CL31" s="71">
        <f>COUNTIF($CH$13:$CH$36,$CH31)-COUNTIF($CH31:$CH$36,$CH31)+1</f>
        <v>19</v>
      </c>
      <c r="CM31" s="71" t="str">
        <f t="shared" si="5"/>
        <v>男子</v>
      </c>
      <c r="CN31" s="71">
        <f t="shared" si="6"/>
        <v>1</v>
      </c>
      <c r="CO31" s="23" t="s">
        <v>89</v>
      </c>
      <c r="CP31" s="23">
        <v>2</v>
      </c>
      <c r="CQ31" s="71"/>
      <c r="CR31" s="71"/>
      <c r="CS31" s="71"/>
      <c r="CT31" s="23">
        <v>1</v>
      </c>
      <c r="CU31" s="23">
        <v>3</v>
      </c>
      <c r="CV31" s="71">
        <f t="shared" si="7"/>
        <v>0</v>
      </c>
      <c r="CW31" s="71">
        <f t="shared" si="8"/>
        <v>0</v>
      </c>
      <c r="CX31" s="71" t="str">
        <f t="shared" si="9"/>
        <v>0 0</v>
      </c>
      <c r="CY31" s="71" t="str">
        <f t="shared" si="10"/>
        <v/>
      </c>
      <c r="CZ31" s="71" t="str">
        <f t="shared" si="11"/>
        <v/>
      </c>
      <c r="DA31" s="71" t="str">
        <f t="shared" si="12"/>
        <v xml:space="preserve"> </v>
      </c>
      <c r="DB31" s="71">
        <f t="shared" si="13"/>
        <v>0</v>
      </c>
      <c r="DC31" s="71">
        <f t="shared" si="14"/>
        <v>0</v>
      </c>
      <c r="DD31" s="71" t="str">
        <f t="shared" si="15"/>
        <v>H//</v>
      </c>
      <c r="DE31" s="71">
        <f t="shared" si="16"/>
        <v>0</v>
      </c>
      <c r="DF31" s="71"/>
      <c r="DG31" s="23" t="s">
        <v>125</v>
      </c>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row>
    <row r="32" spans="1:181" ht="13.2" customHeight="1" thickBot="1">
      <c r="A32" s="173"/>
      <c r="B32" s="174"/>
      <c r="C32" s="213"/>
      <c r="D32" s="214"/>
      <c r="E32" s="215"/>
      <c r="F32" s="300" t="s">
        <v>51</v>
      </c>
      <c r="G32" s="301"/>
      <c r="H32" s="277"/>
      <c r="I32" s="238"/>
      <c r="J32" s="238"/>
      <c r="K32" s="238"/>
      <c r="L32" s="238"/>
      <c r="M32" s="238"/>
      <c r="N32" s="239"/>
      <c r="O32" s="277"/>
      <c r="P32" s="238"/>
      <c r="Q32" s="238"/>
      <c r="R32" s="238"/>
      <c r="S32" s="275"/>
      <c r="T32" s="237"/>
      <c r="U32" s="238"/>
      <c r="V32" s="238"/>
      <c r="W32" s="238"/>
      <c r="X32" s="275"/>
      <c r="Y32" s="237" t="str">
        <f t="shared" si="1"/>
        <v/>
      </c>
      <c r="Z32" s="238"/>
      <c r="AA32" s="238"/>
      <c r="AB32" s="238"/>
      <c r="AC32" s="238"/>
      <c r="AD32" s="275"/>
      <c r="AE32" s="237" t="str">
        <f t="shared" si="2"/>
        <v/>
      </c>
      <c r="AF32" s="238"/>
      <c r="AG32" s="238"/>
      <c r="AH32" s="238"/>
      <c r="AI32" s="238"/>
      <c r="AJ32" s="275"/>
      <c r="AK32" s="237"/>
      <c r="AL32" s="238"/>
      <c r="AM32" s="275"/>
      <c r="AN32" s="237"/>
      <c r="AO32" s="275"/>
      <c r="AP32" s="237" t="s">
        <v>16</v>
      </c>
      <c r="AQ32" s="238"/>
      <c r="AR32" s="238"/>
      <c r="AS32" s="238"/>
      <c r="AT32" s="50" t="s">
        <v>71</v>
      </c>
      <c r="AU32" s="238"/>
      <c r="AV32" s="238"/>
      <c r="AW32" s="50" t="s">
        <v>71</v>
      </c>
      <c r="AX32" s="238"/>
      <c r="AY32" s="275"/>
      <c r="AZ32" s="237"/>
      <c r="BA32" s="238"/>
      <c r="BB32" s="238"/>
      <c r="BC32" s="238"/>
      <c r="BD32" s="238"/>
      <c r="BE32" s="238"/>
      <c r="BF32" s="239"/>
      <c r="BG32" s="302"/>
      <c r="BH32" s="303"/>
      <c r="BI32" s="303"/>
      <c r="BQ32" s="229"/>
      <c r="BR32" s="229"/>
      <c r="BS32" s="229"/>
      <c r="CE32" s="70" t="e">
        <f t="shared" si="3"/>
        <v>#N/A</v>
      </c>
      <c r="CF32" s="71">
        <f t="shared" si="4"/>
        <v>0</v>
      </c>
      <c r="CG32" s="71" t="e">
        <f t="shared" si="0"/>
        <v>#N/A</v>
      </c>
      <c r="CH32" s="71">
        <f t="shared" si="17"/>
        <v>0</v>
      </c>
      <c r="CI32" s="71" t="e">
        <f>VLOOKUP($CH32,'代表者記入シート（総括表）'!$B$15:$F$34,3,FALSE)</f>
        <v>#N/A</v>
      </c>
      <c r="CJ32" s="71" t="e">
        <f>VLOOKUP($CH32,'代表者記入シート（総括表）'!$B$15:$F$34,4,FALSE)</f>
        <v>#N/A</v>
      </c>
      <c r="CK32" s="71" t="e">
        <f>VLOOKUP($CH32,'代表者記入シート（総括表）'!$B$15:$AL$34,37,FALSE)</f>
        <v>#N/A</v>
      </c>
      <c r="CL32" s="71">
        <f>COUNTIF($CH$13:$CH$36,$CH32)-COUNTIF($CH32:$CH$36,$CH32)+1</f>
        <v>20</v>
      </c>
      <c r="CM32" s="71" t="str">
        <f t="shared" si="5"/>
        <v>男子</v>
      </c>
      <c r="CN32" s="71">
        <f t="shared" si="6"/>
        <v>1</v>
      </c>
      <c r="CO32" s="23" t="s">
        <v>89</v>
      </c>
      <c r="CP32" s="23">
        <v>2</v>
      </c>
      <c r="CQ32" s="71"/>
      <c r="CR32" s="71"/>
      <c r="CS32" s="71"/>
      <c r="CT32" s="23">
        <v>1</v>
      </c>
      <c r="CU32" s="23">
        <v>4</v>
      </c>
      <c r="CV32" s="71">
        <f t="shared" si="7"/>
        <v>0</v>
      </c>
      <c r="CW32" s="71">
        <f t="shared" si="8"/>
        <v>0</v>
      </c>
      <c r="CX32" s="71" t="str">
        <f t="shared" si="9"/>
        <v>0 0</v>
      </c>
      <c r="CY32" s="71" t="str">
        <f t="shared" si="10"/>
        <v/>
      </c>
      <c r="CZ32" s="71" t="str">
        <f t="shared" si="11"/>
        <v/>
      </c>
      <c r="DA32" s="71" t="str">
        <f t="shared" si="12"/>
        <v xml:space="preserve"> </v>
      </c>
      <c r="DB32" s="71">
        <f t="shared" si="13"/>
        <v>0</v>
      </c>
      <c r="DC32" s="71">
        <f t="shared" si="14"/>
        <v>0</v>
      </c>
      <c r="DD32" s="71" t="str">
        <f t="shared" si="15"/>
        <v>H//</v>
      </c>
      <c r="DE32" s="71">
        <f t="shared" si="16"/>
        <v>0</v>
      </c>
      <c r="DF32" s="71"/>
      <c r="DG32" s="23" t="s">
        <v>126</v>
      </c>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row>
    <row r="33" spans="1:181" ht="13.2" customHeight="1">
      <c r="A33" s="173"/>
      <c r="B33" s="174"/>
      <c r="C33" s="207" t="s">
        <v>53</v>
      </c>
      <c r="D33" s="208"/>
      <c r="E33" s="209"/>
      <c r="F33" s="203" t="s">
        <v>14</v>
      </c>
      <c r="G33" s="204"/>
      <c r="H33" s="187"/>
      <c r="I33" s="188"/>
      <c r="J33" s="188"/>
      <c r="K33" s="188"/>
      <c r="L33" s="188"/>
      <c r="M33" s="188"/>
      <c r="N33" s="233"/>
      <c r="O33" s="187"/>
      <c r="P33" s="188"/>
      <c r="Q33" s="188"/>
      <c r="R33" s="188"/>
      <c r="S33" s="189"/>
      <c r="T33" s="190"/>
      <c r="U33" s="188"/>
      <c r="V33" s="188"/>
      <c r="W33" s="188"/>
      <c r="X33" s="189"/>
      <c r="Y33" s="190" t="str">
        <f t="shared" si="1"/>
        <v/>
      </c>
      <c r="Z33" s="188"/>
      <c r="AA33" s="188"/>
      <c r="AB33" s="188"/>
      <c r="AC33" s="188"/>
      <c r="AD33" s="189"/>
      <c r="AE33" s="190" t="str">
        <f t="shared" si="2"/>
        <v/>
      </c>
      <c r="AF33" s="188"/>
      <c r="AG33" s="188"/>
      <c r="AH33" s="188"/>
      <c r="AI33" s="188"/>
      <c r="AJ33" s="189"/>
      <c r="AK33" s="190"/>
      <c r="AL33" s="188"/>
      <c r="AM33" s="189"/>
      <c r="AN33" s="190"/>
      <c r="AO33" s="189"/>
      <c r="AP33" s="190" t="s">
        <v>16</v>
      </c>
      <c r="AQ33" s="188"/>
      <c r="AR33" s="188"/>
      <c r="AS33" s="188"/>
      <c r="AT33" s="47" t="s">
        <v>71</v>
      </c>
      <c r="AU33" s="188"/>
      <c r="AV33" s="188"/>
      <c r="AW33" s="47" t="s">
        <v>71</v>
      </c>
      <c r="AX33" s="188"/>
      <c r="AY33" s="189"/>
      <c r="AZ33" s="190"/>
      <c r="BA33" s="188"/>
      <c r="BB33" s="188"/>
      <c r="BC33" s="188"/>
      <c r="BD33" s="188"/>
      <c r="BE33" s="188"/>
      <c r="BF33" s="233"/>
      <c r="BG33" s="302"/>
      <c r="BH33" s="303"/>
      <c r="BI33" s="303"/>
      <c r="CE33" s="70" t="e">
        <f t="shared" si="3"/>
        <v>#N/A</v>
      </c>
      <c r="CF33" s="71">
        <f t="shared" si="4"/>
        <v>0</v>
      </c>
      <c r="CG33" s="71" t="e">
        <f t="shared" si="0"/>
        <v>#N/A</v>
      </c>
      <c r="CH33" s="71">
        <f t="shared" si="17"/>
        <v>0</v>
      </c>
      <c r="CI33" s="71" t="e">
        <f>VLOOKUP($CH33,'代表者記入シート（総括表）'!$B$15:$F$34,3,FALSE)</f>
        <v>#N/A</v>
      </c>
      <c r="CJ33" s="71" t="e">
        <f>VLOOKUP($CH33,'代表者記入シート（総括表）'!$B$15:$F$34,4,FALSE)</f>
        <v>#N/A</v>
      </c>
      <c r="CK33" s="71" t="e">
        <f>VLOOKUP($CH33,'代表者記入シート（総括表）'!$B$15:$AL$34,37,FALSE)</f>
        <v>#N/A</v>
      </c>
      <c r="CL33" s="71">
        <f>COUNTIF($CH$13:$CH$36,$CH33)-COUNTIF($CH33:$CH$36,$CH33)+1</f>
        <v>21</v>
      </c>
      <c r="CM33" s="71" t="str">
        <f t="shared" si="5"/>
        <v>男子</v>
      </c>
      <c r="CN33" s="71">
        <f t="shared" si="6"/>
        <v>1</v>
      </c>
      <c r="CO33" s="23" t="s">
        <v>108</v>
      </c>
      <c r="CP33" s="23">
        <v>1</v>
      </c>
      <c r="CQ33" s="71"/>
      <c r="CR33" s="71"/>
      <c r="CS33" s="71"/>
      <c r="CT33" s="23">
        <v>1</v>
      </c>
      <c r="CU33" s="23">
        <v>1</v>
      </c>
      <c r="CV33" s="71">
        <f t="shared" si="7"/>
        <v>0</v>
      </c>
      <c r="CW33" s="71">
        <f t="shared" si="8"/>
        <v>0</v>
      </c>
      <c r="CX33" s="71" t="str">
        <f t="shared" si="9"/>
        <v>0 0</v>
      </c>
      <c r="CY33" s="71" t="str">
        <f t="shared" si="10"/>
        <v/>
      </c>
      <c r="CZ33" s="71" t="str">
        <f t="shared" si="11"/>
        <v/>
      </c>
      <c r="DA33" s="71" t="str">
        <f t="shared" si="12"/>
        <v xml:space="preserve"> </v>
      </c>
      <c r="DB33" s="71">
        <f t="shared" si="13"/>
        <v>0</v>
      </c>
      <c r="DC33" s="71">
        <f t="shared" si="14"/>
        <v>0</v>
      </c>
      <c r="DD33" s="71" t="str">
        <f t="shared" si="15"/>
        <v>H//</v>
      </c>
      <c r="DE33" s="71">
        <f t="shared" si="16"/>
        <v>0</v>
      </c>
      <c r="DF33" s="69" t="str">
        <f>$F$3&amp;"1位"</f>
        <v>01位</v>
      </c>
      <c r="DG33" s="23" t="s">
        <v>123</v>
      </c>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71"/>
      <c r="FG33" s="71"/>
      <c r="FH33" s="71"/>
      <c r="FI33" s="71"/>
      <c r="FJ33" s="71"/>
      <c r="FK33" s="71"/>
      <c r="FL33" s="71"/>
      <c r="FM33" s="71"/>
      <c r="FN33" s="71"/>
      <c r="FO33" s="71"/>
      <c r="FP33" s="71"/>
      <c r="FQ33" s="71"/>
      <c r="FR33" s="71"/>
      <c r="FS33" s="71"/>
      <c r="FT33" s="71"/>
      <c r="FU33" s="71"/>
      <c r="FV33" s="71"/>
      <c r="FW33" s="71"/>
      <c r="FX33" s="71"/>
      <c r="FY33" s="71"/>
    </row>
    <row r="34" spans="1:181" ht="13.2" customHeight="1">
      <c r="A34" s="173"/>
      <c r="B34" s="174"/>
      <c r="C34" s="210"/>
      <c r="D34" s="211"/>
      <c r="E34" s="212"/>
      <c r="F34" s="286" t="s">
        <v>18</v>
      </c>
      <c r="G34" s="287"/>
      <c r="H34" s="199"/>
      <c r="I34" s="200"/>
      <c r="J34" s="200"/>
      <c r="K34" s="200"/>
      <c r="L34" s="200"/>
      <c r="M34" s="200"/>
      <c r="N34" s="240"/>
      <c r="O34" s="199"/>
      <c r="P34" s="200"/>
      <c r="Q34" s="200"/>
      <c r="R34" s="200"/>
      <c r="S34" s="201"/>
      <c r="T34" s="202"/>
      <c r="U34" s="200"/>
      <c r="V34" s="200"/>
      <c r="W34" s="200"/>
      <c r="X34" s="201"/>
      <c r="Y34" s="202" t="str">
        <f t="shared" si="1"/>
        <v/>
      </c>
      <c r="Z34" s="200"/>
      <c r="AA34" s="200"/>
      <c r="AB34" s="200"/>
      <c r="AC34" s="200"/>
      <c r="AD34" s="201"/>
      <c r="AE34" s="202" t="str">
        <f t="shared" si="2"/>
        <v/>
      </c>
      <c r="AF34" s="200"/>
      <c r="AG34" s="200"/>
      <c r="AH34" s="200"/>
      <c r="AI34" s="200"/>
      <c r="AJ34" s="201"/>
      <c r="AK34" s="202"/>
      <c r="AL34" s="200"/>
      <c r="AM34" s="201"/>
      <c r="AN34" s="202"/>
      <c r="AO34" s="201"/>
      <c r="AP34" s="202" t="s">
        <v>16</v>
      </c>
      <c r="AQ34" s="200"/>
      <c r="AR34" s="200"/>
      <c r="AS34" s="200"/>
      <c r="AT34" s="49" t="s">
        <v>71</v>
      </c>
      <c r="AU34" s="200"/>
      <c r="AV34" s="200"/>
      <c r="AW34" s="49" t="s">
        <v>71</v>
      </c>
      <c r="AX34" s="200"/>
      <c r="AY34" s="201"/>
      <c r="AZ34" s="202"/>
      <c r="BA34" s="200"/>
      <c r="BB34" s="200"/>
      <c r="BC34" s="200"/>
      <c r="BD34" s="200"/>
      <c r="BE34" s="200"/>
      <c r="BF34" s="240"/>
      <c r="BG34" s="302"/>
      <c r="BH34" s="303"/>
      <c r="BI34" s="303"/>
      <c r="CE34" s="70" t="e">
        <f t="shared" si="3"/>
        <v>#N/A</v>
      </c>
      <c r="CF34" s="71">
        <f t="shared" si="4"/>
        <v>0</v>
      </c>
      <c r="CG34" s="71" t="e">
        <f t="shared" si="0"/>
        <v>#N/A</v>
      </c>
      <c r="CH34" s="71">
        <f t="shared" si="17"/>
        <v>0</v>
      </c>
      <c r="CI34" s="71" t="e">
        <f>VLOOKUP($CH34,'代表者記入シート（総括表）'!$B$15:$F$34,3,FALSE)</f>
        <v>#N/A</v>
      </c>
      <c r="CJ34" s="71" t="e">
        <f>VLOOKUP($CH34,'代表者記入シート（総括表）'!$B$15:$F$34,4,FALSE)</f>
        <v>#N/A</v>
      </c>
      <c r="CK34" s="71" t="e">
        <f>VLOOKUP($CH34,'代表者記入シート（総括表）'!$B$15:$AL$34,37,FALSE)</f>
        <v>#N/A</v>
      </c>
      <c r="CL34" s="71">
        <f>COUNTIF($CH$13:$CH$36,$CH34)-COUNTIF($CH34:$CH$36,$CH34)+1</f>
        <v>22</v>
      </c>
      <c r="CM34" s="71" t="str">
        <f t="shared" si="5"/>
        <v>男子</v>
      </c>
      <c r="CN34" s="71">
        <f t="shared" si="6"/>
        <v>1</v>
      </c>
      <c r="CO34" s="23" t="s">
        <v>108</v>
      </c>
      <c r="CP34" s="23">
        <v>1</v>
      </c>
      <c r="CQ34" s="71"/>
      <c r="CR34" s="71"/>
      <c r="CS34" s="71"/>
      <c r="CT34" s="23">
        <v>1</v>
      </c>
      <c r="CU34" s="23">
        <v>2</v>
      </c>
      <c r="CV34" s="71">
        <f t="shared" si="7"/>
        <v>0</v>
      </c>
      <c r="CW34" s="71">
        <f t="shared" si="8"/>
        <v>0</v>
      </c>
      <c r="CX34" s="71" t="str">
        <f t="shared" si="9"/>
        <v>0 0</v>
      </c>
      <c r="CY34" s="71" t="str">
        <f t="shared" si="10"/>
        <v/>
      </c>
      <c r="CZ34" s="71" t="str">
        <f t="shared" si="11"/>
        <v/>
      </c>
      <c r="DA34" s="71" t="str">
        <f t="shared" si="12"/>
        <v xml:space="preserve"> </v>
      </c>
      <c r="DB34" s="71">
        <f t="shared" si="13"/>
        <v>0</v>
      </c>
      <c r="DC34" s="71">
        <f t="shared" si="14"/>
        <v>0</v>
      </c>
      <c r="DD34" s="71" t="str">
        <f t="shared" si="15"/>
        <v>H//</v>
      </c>
      <c r="DE34" s="71">
        <f t="shared" si="16"/>
        <v>0</v>
      </c>
      <c r="DF34" s="71"/>
      <c r="DG34" s="23" t="s">
        <v>124</v>
      </c>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71"/>
      <c r="EP34" s="71"/>
      <c r="EQ34" s="71"/>
      <c r="ER34" s="71"/>
      <c r="ES34" s="71"/>
      <c r="ET34" s="71"/>
      <c r="EU34" s="71"/>
      <c r="EV34" s="71"/>
      <c r="EW34" s="71"/>
      <c r="EX34" s="71"/>
      <c r="EY34" s="71"/>
      <c r="EZ34" s="71"/>
      <c r="FA34" s="71"/>
      <c r="FB34" s="71"/>
      <c r="FC34" s="71"/>
      <c r="FD34" s="71"/>
      <c r="FE34" s="71"/>
      <c r="FF34" s="71"/>
      <c r="FG34" s="71"/>
      <c r="FH34" s="71"/>
      <c r="FI34" s="71"/>
      <c r="FJ34" s="71"/>
      <c r="FK34" s="71"/>
      <c r="FL34" s="71"/>
      <c r="FM34" s="71"/>
      <c r="FN34" s="71"/>
      <c r="FO34" s="71"/>
      <c r="FP34" s="71"/>
      <c r="FQ34" s="71"/>
      <c r="FR34" s="71"/>
      <c r="FS34" s="71"/>
      <c r="FT34" s="71"/>
      <c r="FU34" s="71"/>
      <c r="FV34" s="71"/>
      <c r="FW34" s="71"/>
      <c r="FX34" s="71"/>
      <c r="FY34" s="71"/>
    </row>
    <row r="35" spans="1:181" ht="13.2" customHeight="1">
      <c r="A35" s="173"/>
      <c r="B35" s="174"/>
      <c r="C35" s="210"/>
      <c r="D35" s="211"/>
      <c r="E35" s="212"/>
      <c r="F35" s="286" t="s">
        <v>50</v>
      </c>
      <c r="G35" s="287"/>
      <c r="H35" s="199"/>
      <c r="I35" s="200"/>
      <c r="J35" s="200"/>
      <c r="K35" s="200"/>
      <c r="L35" s="200"/>
      <c r="M35" s="200"/>
      <c r="N35" s="240"/>
      <c r="O35" s="199"/>
      <c r="P35" s="200"/>
      <c r="Q35" s="200"/>
      <c r="R35" s="200"/>
      <c r="S35" s="201"/>
      <c r="T35" s="202"/>
      <c r="U35" s="200"/>
      <c r="V35" s="200"/>
      <c r="W35" s="200"/>
      <c r="X35" s="201"/>
      <c r="Y35" s="202" t="str">
        <f t="shared" si="1"/>
        <v/>
      </c>
      <c r="Z35" s="200"/>
      <c r="AA35" s="200"/>
      <c r="AB35" s="200"/>
      <c r="AC35" s="200"/>
      <c r="AD35" s="201"/>
      <c r="AE35" s="202" t="str">
        <f t="shared" si="2"/>
        <v/>
      </c>
      <c r="AF35" s="200"/>
      <c r="AG35" s="200"/>
      <c r="AH35" s="200"/>
      <c r="AI35" s="200"/>
      <c r="AJ35" s="201"/>
      <c r="AK35" s="202"/>
      <c r="AL35" s="200"/>
      <c r="AM35" s="201"/>
      <c r="AN35" s="202"/>
      <c r="AO35" s="201"/>
      <c r="AP35" s="202" t="s">
        <v>16</v>
      </c>
      <c r="AQ35" s="200"/>
      <c r="AR35" s="200"/>
      <c r="AS35" s="200"/>
      <c r="AT35" s="49" t="s">
        <v>71</v>
      </c>
      <c r="AU35" s="200"/>
      <c r="AV35" s="200"/>
      <c r="AW35" s="49" t="s">
        <v>71</v>
      </c>
      <c r="AX35" s="200"/>
      <c r="AY35" s="201"/>
      <c r="AZ35" s="202"/>
      <c r="BA35" s="200"/>
      <c r="BB35" s="200"/>
      <c r="BC35" s="200"/>
      <c r="BD35" s="200"/>
      <c r="BE35" s="200"/>
      <c r="BF35" s="240"/>
      <c r="BG35" s="302"/>
      <c r="BH35" s="303"/>
      <c r="BI35" s="303"/>
      <c r="CE35" s="70" t="e">
        <f t="shared" si="3"/>
        <v>#N/A</v>
      </c>
      <c r="CF35" s="71">
        <f t="shared" si="4"/>
        <v>0</v>
      </c>
      <c r="CG35" s="71" t="e">
        <f t="shared" si="0"/>
        <v>#N/A</v>
      </c>
      <c r="CH35" s="71">
        <f t="shared" si="17"/>
        <v>0</v>
      </c>
      <c r="CI35" s="71" t="e">
        <f>VLOOKUP($CH35,'代表者記入シート（総括表）'!$B$15:$F$34,3,FALSE)</f>
        <v>#N/A</v>
      </c>
      <c r="CJ35" s="71" t="e">
        <f>VLOOKUP($CH35,'代表者記入シート（総括表）'!$B$15:$F$34,4,FALSE)</f>
        <v>#N/A</v>
      </c>
      <c r="CK35" s="71" t="e">
        <f>VLOOKUP($CH35,'代表者記入シート（総括表）'!$B$15:$AL$34,37,FALSE)</f>
        <v>#N/A</v>
      </c>
      <c r="CL35" s="71">
        <f>COUNTIF($CH$13:$CH$36,$CH35)-COUNTIF($CH35:$CH$36,$CH35)+1</f>
        <v>23</v>
      </c>
      <c r="CM35" s="71" t="str">
        <f t="shared" si="5"/>
        <v>男子</v>
      </c>
      <c r="CN35" s="71">
        <f t="shared" si="6"/>
        <v>1</v>
      </c>
      <c r="CO35" s="23" t="s">
        <v>108</v>
      </c>
      <c r="CP35" s="23">
        <v>1</v>
      </c>
      <c r="CQ35" s="71"/>
      <c r="CR35" s="71"/>
      <c r="CS35" s="71"/>
      <c r="CT35" s="23">
        <v>1</v>
      </c>
      <c r="CU35" s="23">
        <v>3</v>
      </c>
      <c r="CV35" s="71">
        <f t="shared" si="7"/>
        <v>0</v>
      </c>
      <c r="CW35" s="71">
        <f t="shared" si="8"/>
        <v>0</v>
      </c>
      <c r="CX35" s="71" t="str">
        <f t="shared" si="9"/>
        <v>0 0</v>
      </c>
      <c r="CY35" s="71" t="str">
        <f t="shared" si="10"/>
        <v/>
      </c>
      <c r="CZ35" s="71" t="str">
        <f t="shared" si="11"/>
        <v/>
      </c>
      <c r="DA35" s="71" t="str">
        <f t="shared" si="12"/>
        <v xml:space="preserve"> </v>
      </c>
      <c r="DB35" s="71">
        <f t="shared" si="13"/>
        <v>0</v>
      </c>
      <c r="DC35" s="71">
        <f t="shared" si="14"/>
        <v>0</v>
      </c>
      <c r="DD35" s="71" t="str">
        <f t="shared" si="15"/>
        <v>H//</v>
      </c>
      <c r="DE35" s="71">
        <f t="shared" si="16"/>
        <v>0</v>
      </c>
      <c r="DF35" s="71"/>
      <c r="DG35" s="23" t="s">
        <v>125</v>
      </c>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c r="FY35" s="71"/>
    </row>
    <row r="36" spans="1:181" ht="13.2" customHeight="1" thickBot="1">
      <c r="A36" s="173"/>
      <c r="B36" s="174"/>
      <c r="C36" s="213"/>
      <c r="D36" s="214"/>
      <c r="E36" s="215"/>
      <c r="F36" s="300" t="s">
        <v>51</v>
      </c>
      <c r="G36" s="301"/>
      <c r="H36" s="277"/>
      <c r="I36" s="238"/>
      <c r="J36" s="238"/>
      <c r="K36" s="238"/>
      <c r="L36" s="238"/>
      <c r="M36" s="238"/>
      <c r="N36" s="239"/>
      <c r="O36" s="277"/>
      <c r="P36" s="238"/>
      <c r="Q36" s="238"/>
      <c r="R36" s="238"/>
      <c r="S36" s="275"/>
      <c r="T36" s="237"/>
      <c r="U36" s="238"/>
      <c r="V36" s="238"/>
      <c r="W36" s="238"/>
      <c r="X36" s="275"/>
      <c r="Y36" s="237" t="str">
        <f t="shared" si="1"/>
        <v/>
      </c>
      <c r="Z36" s="238"/>
      <c r="AA36" s="238"/>
      <c r="AB36" s="238"/>
      <c r="AC36" s="238"/>
      <c r="AD36" s="275"/>
      <c r="AE36" s="237" t="str">
        <f t="shared" si="2"/>
        <v/>
      </c>
      <c r="AF36" s="238"/>
      <c r="AG36" s="238"/>
      <c r="AH36" s="238"/>
      <c r="AI36" s="238"/>
      <c r="AJ36" s="275"/>
      <c r="AK36" s="237"/>
      <c r="AL36" s="238"/>
      <c r="AM36" s="275"/>
      <c r="AN36" s="237"/>
      <c r="AO36" s="275"/>
      <c r="AP36" s="237" t="s">
        <v>16</v>
      </c>
      <c r="AQ36" s="238"/>
      <c r="AR36" s="238"/>
      <c r="AS36" s="238"/>
      <c r="AT36" s="50" t="s">
        <v>71</v>
      </c>
      <c r="AU36" s="238"/>
      <c r="AV36" s="238"/>
      <c r="AW36" s="50" t="s">
        <v>71</v>
      </c>
      <c r="AX36" s="238"/>
      <c r="AY36" s="275"/>
      <c r="AZ36" s="237"/>
      <c r="BA36" s="238"/>
      <c r="BB36" s="238"/>
      <c r="BC36" s="238"/>
      <c r="BD36" s="238"/>
      <c r="BE36" s="238"/>
      <c r="BF36" s="239"/>
      <c r="BG36" s="302"/>
      <c r="BH36" s="303"/>
      <c r="BI36" s="303"/>
      <c r="CE36" s="70" t="e">
        <f t="shared" si="3"/>
        <v>#N/A</v>
      </c>
      <c r="CF36" s="71">
        <f t="shared" si="4"/>
        <v>0</v>
      </c>
      <c r="CG36" s="71" t="e">
        <f t="shared" si="0"/>
        <v>#N/A</v>
      </c>
      <c r="CH36" s="71">
        <f t="shared" si="17"/>
        <v>0</v>
      </c>
      <c r="CI36" s="71" t="e">
        <f>VLOOKUP($CH36,'代表者記入シート（総括表）'!$B$15:$F$34,3,FALSE)</f>
        <v>#N/A</v>
      </c>
      <c r="CJ36" s="71" t="e">
        <f>VLOOKUP($CH36,'代表者記入シート（総括表）'!$B$15:$F$34,4,FALSE)</f>
        <v>#N/A</v>
      </c>
      <c r="CK36" s="71" t="e">
        <f>VLOOKUP($CH36,'代表者記入シート（総括表）'!$B$15:$AL$34,37,FALSE)</f>
        <v>#N/A</v>
      </c>
      <c r="CL36" s="71">
        <f>COUNTIF($CH$13:$CH$36,$CH36)-COUNTIF($CH36:$CH$36,$CH36)+1</f>
        <v>24</v>
      </c>
      <c r="CM36" s="71" t="str">
        <f t="shared" si="5"/>
        <v>男子</v>
      </c>
      <c r="CN36" s="71">
        <f t="shared" si="6"/>
        <v>1</v>
      </c>
      <c r="CO36" s="23" t="s">
        <v>108</v>
      </c>
      <c r="CP36" s="23">
        <v>1</v>
      </c>
      <c r="CQ36" s="71"/>
      <c r="CR36" s="71"/>
      <c r="CS36" s="71"/>
      <c r="CT36" s="23">
        <v>1</v>
      </c>
      <c r="CU36" s="23">
        <v>4</v>
      </c>
      <c r="CV36" s="71">
        <f t="shared" si="7"/>
        <v>0</v>
      </c>
      <c r="CW36" s="71">
        <f t="shared" si="8"/>
        <v>0</v>
      </c>
      <c r="CX36" s="71" t="str">
        <f t="shared" si="9"/>
        <v>0 0</v>
      </c>
      <c r="CY36" s="71" t="str">
        <f t="shared" si="10"/>
        <v/>
      </c>
      <c r="CZ36" s="71" t="str">
        <f t="shared" si="11"/>
        <v/>
      </c>
      <c r="DA36" s="71" t="str">
        <f t="shared" si="12"/>
        <v xml:space="preserve"> </v>
      </c>
      <c r="DB36" s="71">
        <f t="shared" si="13"/>
        <v>0</v>
      </c>
      <c r="DC36" s="71">
        <f t="shared" si="14"/>
        <v>0</v>
      </c>
      <c r="DD36" s="71" t="str">
        <f t="shared" si="15"/>
        <v>H//</v>
      </c>
      <c r="DE36" s="71">
        <f t="shared" si="16"/>
        <v>0</v>
      </c>
      <c r="DF36" s="71"/>
      <c r="DG36" s="23" t="s">
        <v>126</v>
      </c>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c r="FB36" s="71"/>
      <c r="FC36" s="71"/>
      <c r="FD36" s="71"/>
      <c r="FE36" s="71"/>
      <c r="FF36" s="71"/>
      <c r="FG36" s="71"/>
      <c r="FH36" s="71"/>
      <c r="FI36" s="71"/>
      <c r="FJ36" s="71"/>
      <c r="FK36" s="71"/>
      <c r="FL36" s="71"/>
      <c r="FM36" s="71"/>
      <c r="FN36" s="71"/>
      <c r="FO36" s="71"/>
      <c r="FP36" s="71"/>
      <c r="FQ36" s="71"/>
      <c r="FR36" s="71"/>
      <c r="FS36" s="71"/>
      <c r="FT36" s="71"/>
      <c r="FU36" s="71"/>
      <c r="FV36" s="71"/>
      <c r="FW36" s="71"/>
      <c r="FX36" s="71"/>
      <c r="FY36" s="71"/>
    </row>
    <row r="37" spans="1:181" ht="13.2" customHeight="1">
      <c r="A37" s="173"/>
      <c r="B37" s="174"/>
      <c r="C37" s="210" t="s">
        <v>21</v>
      </c>
      <c r="D37" s="211"/>
      <c r="E37" s="211"/>
      <c r="F37" s="211"/>
      <c r="G37" s="211"/>
      <c r="H37" s="181"/>
      <c r="I37" s="182"/>
      <c r="J37" s="182"/>
      <c r="K37" s="182"/>
      <c r="L37" s="182"/>
      <c r="M37" s="182"/>
      <c r="N37" s="183"/>
      <c r="O37" s="187"/>
      <c r="P37" s="188"/>
      <c r="Q37" s="188"/>
      <c r="R37" s="188"/>
      <c r="S37" s="189"/>
      <c r="T37" s="190"/>
      <c r="U37" s="188"/>
      <c r="V37" s="188"/>
      <c r="W37" s="188"/>
      <c r="X37" s="189"/>
      <c r="Y37" s="190" t="str">
        <f t="shared" si="1"/>
        <v/>
      </c>
      <c r="Z37" s="188"/>
      <c r="AA37" s="188"/>
      <c r="AB37" s="188"/>
      <c r="AC37" s="188"/>
      <c r="AD37" s="189"/>
      <c r="AE37" s="190" t="str">
        <f t="shared" si="2"/>
        <v/>
      </c>
      <c r="AF37" s="188"/>
      <c r="AG37" s="188"/>
      <c r="AH37" s="188"/>
      <c r="AI37" s="188"/>
      <c r="AJ37" s="189"/>
      <c r="AK37" s="190"/>
      <c r="AL37" s="188"/>
      <c r="AM37" s="189"/>
      <c r="AN37" s="190"/>
      <c r="AO37" s="189"/>
      <c r="AP37" s="190" t="s">
        <v>16</v>
      </c>
      <c r="AQ37" s="188"/>
      <c r="AR37" s="188"/>
      <c r="AS37" s="188"/>
      <c r="AT37" s="47" t="s">
        <v>71</v>
      </c>
      <c r="AU37" s="188"/>
      <c r="AV37" s="188"/>
      <c r="AW37" s="47" t="s">
        <v>71</v>
      </c>
      <c r="AX37" s="188"/>
      <c r="AY37" s="189"/>
      <c r="AZ37" s="190"/>
      <c r="BA37" s="188"/>
      <c r="BB37" s="188"/>
      <c r="BC37" s="188"/>
      <c r="BD37" s="188"/>
      <c r="BE37" s="188"/>
      <c r="BF37" s="188"/>
      <c r="BG37" s="234"/>
      <c r="BH37" s="235"/>
      <c r="BI37" s="236"/>
      <c r="CE37" s="70" t="e">
        <f>CG37&amp;CK37&amp;CN37&amp;"0"&amp;CL37</f>
        <v>#N/A</v>
      </c>
      <c r="CF37" s="71">
        <f t="shared" si="4"/>
        <v>0</v>
      </c>
      <c r="CG37" s="71" t="e">
        <f t="shared" si="0"/>
        <v>#N/A</v>
      </c>
      <c r="CH37" s="71">
        <f>H$37</f>
        <v>0</v>
      </c>
      <c r="CI37" s="71" t="e">
        <f>VLOOKUP($CH37,'代表者記入シート（総括表）'!$B$15:$F$34,3,FALSE)</f>
        <v>#N/A</v>
      </c>
      <c r="CJ37" s="71" t="e">
        <f>VLOOKUP($CH37,'代表者記入シート（総括表）'!$B$15:$F$34,4,FALSE)</f>
        <v>#N/A</v>
      </c>
      <c r="CK37" s="71" t="e">
        <f>VLOOKUP($CH37,'代表者記入シート（総括表）'!$B$15:$AL$34,37,FALSE)</f>
        <v>#N/A</v>
      </c>
      <c r="CL37" s="71" t="str">
        <f>IF($BG37=$K$67,COUNTIF($CH$13:$CH$36,$CH37)+COUNTIF($BG$37:$BI$44,$K$67)-COUNTIF($BG37:$BI$44,$K$67)+1,"")</f>
        <v/>
      </c>
      <c r="CM37" s="71" t="str">
        <f t="shared" si="5"/>
        <v>男子</v>
      </c>
      <c r="CN37" s="71">
        <f t="shared" si="6"/>
        <v>1</v>
      </c>
      <c r="CO37" s="23" t="s">
        <v>91</v>
      </c>
      <c r="CP37" s="23">
        <v>5</v>
      </c>
      <c r="CQ37" s="71"/>
      <c r="CR37" s="71"/>
      <c r="CS37" s="71"/>
      <c r="CT37" s="23">
        <v>1</v>
      </c>
      <c r="CU37" s="23">
        <v>1</v>
      </c>
      <c r="CV37" s="71">
        <f t="shared" si="7"/>
        <v>0</v>
      </c>
      <c r="CW37" s="71">
        <f t="shared" si="8"/>
        <v>0</v>
      </c>
      <c r="CX37" s="71" t="str">
        <f t="shared" si="9"/>
        <v>0 0</v>
      </c>
      <c r="CY37" s="71" t="str">
        <f t="shared" si="10"/>
        <v/>
      </c>
      <c r="CZ37" s="71" t="str">
        <f t="shared" si="11"/>
        <v/>
      </c>
      <c r="DA37" s="71" t="str">
        <f t="shared" si="12"/>
        <v xml:space="preserve"> </v>
      </c>
      <c r="DB37" s="71">
        <f t="shared" si="13"/>
        <v>0</v>
      </c>
      <c r="DC37" s="71">
        <f t="shared" si="14"/>
        <v>0</v>
      </c>
      <c r="DD37" s="71" t="str">
        <f t="shared" si="15"/>
        <v>H//</v>
      </c>
      <c r="DE37" s="71">
        <f t="shared" si="16"/>
        <v>0</v>
      </c>
      <c r="DF37" s="69" t="str">
        <f>$F$3&amp;"1位"</f>
        <v>01位</v>
      </c>
      <c r="DG37" s="23" t="s">
        <v>123</v>
      </c>
      <c r="DH37" s="71">
        <f>O38</f>
        <v>0</v>
      </c>
      <c r="DI37" s="71">
        <f>T38</f>
        <v>0</v>
      </c>
      <c r="DJ37" s="71" t="str">
        <f t="shared" ref="DJ37" si="39">DH37&amp;" "&amp;DI37</f>
        <v>0 0</v>
      </c>
      <c r="DK37" s="71" t="str">
        <f>Y38</f>
        <v/>
      </c>
      <c r="DL37" s="71" t="str">
        <f>AE38</f>
        <v/>
      </c>
      <c r="DM37" s="71" t="str">
        <f t="shared" ref="DM37" si="40">DK37&amp;" "&amp;DL37</f>
        <v xml:space="preserve"> </v>
      </c>
      <c r="DN37" s="71">
        <f>AK38</f>
        <v>0</v>
      </c>
      <c r="DO37" s="71">
        <f>AN38</f>
        <v>0</v>
      </c>
      <c r="DP37" s="71" t="str">
        <f t="shared" ref="DP37" si="41">"H"&amp;$AR38&amp;"/"&amp;$AU38&amp;"/"&amp;$AX38</f>
        <v>H//</v>
      </c>
      <c r="DQ37" s="71">
        <f>AZ38</f>
        <v>0</v>
      </c>
      <c r="DR37" s="71">
        <f>O39</f>
        <v>0</v>
      </c>
      <c r="DS37" s="71">
        <f>T39</f>
        <v>0</v>
      </c>
      <c r="DT37" s="71" t="str">
        <f t="shared" ref="DT37" si="42">DR37&amp;" "&amp;DS37</f>
        <v>0 0</v>
      </c>
      <c r="DU37" s="71" t="str">
        <f>Y39</f>
        <v/>
      </c>
      <c r="DV37" s="71" t="str">
        <f>AE39</f>
        <v/>
      </c>
      <c r="DW37" s="71" t="str">
        <f t="shared" ref="DW37" si="43">DU37&amp;" "&amp;DV37</f>
        <v xml:space="preserve"> </v>
      </c>
      <c r="DX37" s="71">
        <f>AK39</f>
        <v>0</v>
      </c>
      <c r="DY37" s="71">
        <f>AN39</f>
        <v>0</v>
      </c>
      <c r="DZ37" s="71" t="str">
        <f>"H"&amp;$AR39&amp;"/"&amp;$AU39&amp;"/"&amp;$AX39</f>
        <v>H//</v>
      </c>
      <c r="EA37" s="71">
        <f>AZ39</f>
        <v>0</v>
      </c>
      <c r="EB37" s="71">
        <f>O40</f>
        <v>0</v>
      </c>
      <c r="EC37" s="71">
        <f>T40</f>
        <v>0</v>
      </c>
      <c r="ED37" s="71" t="str">
        <f t="shared" ref="ED37" si="44">EB37&amp;" "&amp;EC37</f>
        <v>0 0</v>
      </c>
      <c r="EE37" s="71" t="str">
        <f>Y40</f>
        <v/>
      </c>
      <c r="EF37" s="71" t="str">
        <f>AE40</f>
        <v/>
      </c>
      <c r="EG37" s="71" t="str">
        <f t="shared" ref="EG37" si="45">EE37&amp;" "&amp;EF37</f>
        <v xml:space="preserve"> </v>
      </c>
      <c r="EH37" s="71">
        <f>AK40</f>
        <v>0</v>
      </c>
      <c r="EI37" s="71">
        <f>AN40</f>
        <v>0</v>
      </c>
      <c r="EJ37" s="71" t="str">
        <f>"H"&amp;$AR40&amp;"/"&amp;$AU40&amp;"/"&amp;$AX40</f>
        <v>H//</v>
      </c>
      <c r="EK37" s="71">
        <f>AZ40</f>
        <v>0</v>
      </c>
      <c r="EL37" s="71">
        <f>O41</f>
        <v>0</v>
      </c>
      <c r="EM37" s="71">
        <f>T41</f>
        <v>0</v>
      </c>
      <c r="EN37" s="71" t="str">
        <f t="shared" ref="EN37" si="46">EL37&amp;" "&amp;EM37</f>
        <v>0 0</v>
      </c>
      <c r="EO37" s="71" t="str">
        <f>Y41</f>
        <v/>
      </c>
      <c r="EP37" s="71" t="str">
        <f>AE41</f>
        <v/>
      </c>
      <c r="EQ37" s="71" t="str">
        <f>EO37&amp;" "&amp;EP37</f>
        <v xml:space="preserve"> </v>
      </c>
      <c r="ER37" s="71">
        <f>AK41</f>
        <v>0</v>
      </c>
      <c r="ES37" s="71">
        <f>AN41</f>
        <v>0</v>
      </c>
      <c r="ET37" s="71" t="str">
        <f>"H"&amp;$AR41&amp;"/"&amp;$AU41&amp;"/"&amp;$AX41</f>
        <v>H//</v>
      </c>
      <c r="EU37" s="71">
        <f>AZ41</f>
        <v>0</v>
      </c>
      <c r="EV37" s="71">
        <f>O42</f>
        <v>0</v>
      </c>
      <c r="EW37" s="71">
        <f>T42</f>
        <v>0</v>
      </c>
      <c r="EX37" s="71" t="str">
        <f>EV37&amp;" "&amp;EW37</f>
        <v>0 0</v>
      </c>
      <c r="EY37" s="71" t="str">
        <f>Y42</f>
        <v/>
      </c>
      <c r="EZ37" s="71" t="str">
        <f>AE42</f>
        <v/>
      </c>
      <c r="FA37" s="71" t="str">
        <f>EY37&amp;" "&amp;EZ37</f>
        <v xml:space="preserve"> </v>
      </c>
      <c r="FB37" s="71">
        <f>AK42</f>
        <v>0</v>
      </c>
      <c r="FC37" s="71">
        <f>AN42</f>
        <v>0</v>
      </c>
      <c r="FD37" s="71" t="str">
        <f>"H"&amp;$AR42&amp;"/"&amp;$AU42&amp;"/"&amp;$AX42</f>
        <v>H//</v>
      </c>
      <c r="FE37" s="71">
        <f>AZ42</f>
        <v>0</v>
      </c>
      <c r="FF37" s="71">
        <f>O43</f>
        <v>0</v>
      </c>
      <c r="FG37" s="71">
        <f>T43</f>
        <v>0</v>
      </c>
      <c r="FH37" s="71" t="str">
        <f>FF37&amp;" "&amp;FG37</f>
        <v>0 0</v>
      </c>
      <c r="FI37" s="71" t="str">
        <f>Y43</f>
        <v/>
      </c>
      <c r="FJ37" s="71" t="str">
        <f>AE43</f>
        <v/>
      </c>
      <c r="FK37" s="71" t="str">
        <f>FI37&amp;" "&amp;FJ37</f>
        <v xml:space="preserve"> </v>
      </c>
      <c r="FL37" s="71">
        <f>AK43</f>
        <v>0</v>
      </c>
      <c r="FM37" s="71">
        <f>AN43</f>
        <v>0</v>
      </c>
      <c r="FN37" s="71" t="str">
        <f>"H"&amp;$AR43&amp;"/"&amp;$AU43&amp;"/"&amp;$AX43</f>
        <v>H//</v>
      </c>
      <c r="FO37" s="71">
        <f>AZ43</f>
        <v>0</v>
      </c>
      <c r="FP37" s="71">
        <f>O44</f>
        <v>0</v>
      </c>
      <c r="FQ37" s="71">
        <f>T44</f>
        <v>0</v>
      </c>
      <c r="FR37" s="71" t="str">
        <f>FP37&amp;" "&amp;FQ37</f>
        <v>0 0</v>
      </c>
      <c r="FS37" s="71" t="str">
        <f>Y44</f>
        <v/>
      </c>
      <c r="FT37" s="71" t="str">
        <f>AE44</f>
        <v/>
      </c>
      <c r="FU37" s="71" t="str">
        <f>FS37&amp;" "&amp;FT37</f>
        <v xml:space="preserve"> </v>
      </c>
      <c r="FV37" s="71">
        <f>AK44</f>
        <v>0</v>
      </c>
      <c r="FW37" s="71">
        <f>AN44</f>
        <v>0</v>
      </c>
      <c r="FX37" s="71" t="str">
        <f>"H"&amp;$AR44&amp;"/"&amp;$AU44&amp;"/"&amp;$AX44</f>
        <v>H//</v>
      </c>
      <c r="FY37" s="71">
        <f>AZ44</f>
        <v>0</v>
      </c>
    </row>
    <row r="38" spans="1:181" ht="13.2" customHeight="1">
      <c r="A38" s="173"/>
      <c r="B38" s="174"/>
      <c r="C38" s="210"/>
      <c r="D38" s="211"/>
      <c r="E38" s="211"/>
      <c r="F38" s="211"/>
      <c r="G38" s="211"/>
      <c r="H38" s="184"/>
      <c r="I38" s="185"/>
      <c r="J38" s="185"/>
      <c r="K38" s="185"/>
      <c r="L38" s="185"/>
      <c r="M38" s="185"/>
      <c r="N38" s="186"/>
      <c r="O38" s="199"/>
      <c r="P38" s="200"/>
      <c r="Q38" s="200"/>
      <c r="R38" s="200"/>
      <c r="S38" s="201"/>
      <c r="T38" s="202"/>
      <c r="U38" s="200"/>
      <c r="V38" s="200"/>
      <c r="W38" s="200"/>
      <c r="X38" s="201"/>
      <c r="Y38" s="202" t="str">
        <f t="shared" si="1"/>
        <v/>
      </c>
      <c r="Z38" s="200"/>
      <c r="AA38" s="200"/>
      <c r="AB38" s="200"/>
      <c r="AC38" s="200"/>
      <c r="AD38" s="201"/>
      <c r="AE38" s="202" t="str">
        <f t="shared" si="2"/>
        <v/>
      </c>
      <c r="AF38" s="200"/>
      <c r="AG38" s="200"/>
      <c r="AH38" s="200"/>
      <c r="AI38" s="200"/>
      <c r="AJ38" s="201"/>
      <c r="AK38" s="202"/>
      <c r="AL38" s="200"/>
      <c r="AM38" s="201"/>
      <c r="AN38" s="202"/>
      <c r="AO38" s="201"/>
      <c r="AP38" s="202" t="s">
        <v>16</v>
      </c>
      <c r="AQ38" s="200"/>
      <c r="AR38" s="200"/>
      <c r="AS38" s="200"/>
      <c r="AT38" s="49" t="s">
        <v>71</v>
      </c>
      <c r="AU38" s="200"/>
      <c r="AV38" s="200"/>
      <c r="AW38" s="49" t="s">
        <v>71</v>
      </c>
      <c r="AX38" s="200"/>
      <c r="AY38" s="201"/>
      <c r="AZ38" s="202"/>
      <c r="BA38" s="200"/>
      <c r="BB38" s="200"/>
      <c r="BC38" s="200"/>
      <c r="BD38" s="200"/>
      <c r="BE38" s="200"/>
      <c r="BF38" s="200"/>
      <c r="BG38" s="230"/>
      <c r="BH38" s="231"/>
      <c r="BI38" s="232"/>
      <c r="CE38" s="70" t="e">
        <f t="shared" si="3"/>
        <v>#N/A</v>
      </c>
      <c r="CF38" s="71">
        <f t="shared" si="4"/>
        <v>0</v>
      </c>
      <c r="CG38" s="71" t="e">
        <f t="shared" si="0"/>
        <v>#N/A</v>
      </c>
      <c r="CH38" s="71">
        <f t="shared" ref="CH38:CH44" si="47">H$37</f>
        <v>0</v>
      </c>
      <c r="CI38" s="71" t="e">
        <f>VLOOKUP($CH38,'代表者記入シート（総括表）'!$B$15:$F$34,3,FALSE)</f>
        <v>#N/A</v>
      </c>
      <c r="CJ38" s="71" t="e">
        <f>VLOOKUP($CH38,'代表者記入シート（総括表）'!$B$15:$F$34,4,FALSE)</f>
        <v>#N/A</v>
      </c>
      <c r="CK38" s="71" t="e">
        <f>VLOOKUP($CH38,'代表者記入シート（総括表）'!$B$15:$AL$34,37,FALSE)</f>
        <v>#N/A</v>
      </c>
      <c r="CL38" s="71" t="str">
        <f>IF($BG38=$K$67,COUNTIF($CH$13:$CH$36,$CH38)+COUNTIF($BG$37:$BI$44,$K$67)-COUNTIF($BG38:$BI$44,$K$67)+1,"")</f>
        <v/>
      </c>
      <c r="CM38" s="71" t="str">
        <f t="shared" si="5"/>
        <v>男子</v>
      </c>
      <c r="CN38" s="71">
        <f t="shared" si="6"/>
        <v>1</v>
      </c>
      <c r="CO38" s="23" t="s">
        <v>91</v>
      </c>
      <c r="CP38" s="23">
        <v>5</v>
      </c>
      <c r="CQ38" s="71"/>
      <c r="CR38" s="71"/>
      <c r="CS38" s="71"/>
      <c r="CT38" s="23">
        <v>2</v>
      </c>
      <c r="CU38" s="23">
        <v>1</v>
      </c>
      <c r="CV38" s="71">
        <f t="shared" si="7"/>
        <v>0</v>
      </c>
      <c r="CW38" s="71">
        <f t="shared" si="8"/>
        <v>0</v>
      </c>
      <c r="CX38" s="71" t="str">
        <f t="shared" si="9"/>
        <v>0 0</v>
      </c>
      <c r="CY38" s="71" t="str">
        <f t="shared" si="10"/>
        <v/>
      </c>
      <c r="CZ38" s="71" t="str">
        <f t="shared" si="11"/>
        <v/>
      </c>
      <c r="DA38" s="71" t="str">
        <f t="shared" si="12"/>
        <v xml:space="preserve"> </v>
      </c>
      <c r="DB38" s="71">
        <f t="shared" si="13"/>
        <v>0</v>
      </c>
      <c r="DC38" s="71">
        <f t="shared" si="14"/>
        <v>0</v>
      </c>
      <c r="DD38" s="71" t="str">
        <f t="shared" si="15"/>
        <v>H//</v>
      </c>
      <c r="DE38" s="71">
        <f t="shared" si="16"/>
        <v>0</v>
      </c>
      <c r="DF38" s="69" t="str">
        <f t="shared" ref="DF38:DF44" si="48">$F$3&amp;"1位"</f>
        <v>01位</v>
      </c>
      <c r="DG38" s="23" t="s">
        <v>123</v>
      </c>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s="71"/>
      <c r="FH38" s="71"/>
      <c r="FI38" s="71"/>
      <c r="FJ38" s="71"/>
      <c r="FK38" s="71"/>
      <c r="FL38" s="71"/>
      <c r="FM38" s="71"/>
      <c r="FN38" s="71"/>
      <c r="FO38" s="71"/>
      <c r="FP38" s="71"/>
      <c r="FQ38" s="71"/>
      <c r="FR38" s="71"/>
      <c r="FS38" s="71"/>
      <c r="FT38" s="71"/>
      <c r="FU38" s="71"/>
      <c r="FV38" s="71"/>
      <c r="FW38" s="71"/>
      <c r="FX38" s="71"/>
      <c r="FY38" s="71"/>
    </row>
    <row r="39" spans="1:181" ht="13.2" customHeight="1">
      <c r="A39" s="173"/>
      <c r="B39" s="174"/>
      <c r="C39" s="210"/>
      <c r="D39" s="211"/>
      <c r="E39" s="211"/>
      <c r="F39" s="211"/>
      <c r="G39" s="211"/>
      <c r="H39" s="184"/>
      <c r="I39" s="185"/>
      <c r="J39" s="185"/>
      <c r="K39" s="185"/>
      <c r="L39" s="185"/>
      <c r="M39" s="185"/>
      <c r="N39" s="186"/>
      <c r="O39" s="199"/>
      <c r="P39" s="200"/>
      <c r="Q39" s="200"/>
      <c r="R39" s="200"/>
      <c r="S39" s="201"/>
      <c r="T39" s="202"/>
      <c r="U39" s="200"/>
      <c r="V39" s="200"/>
      <c r="W39" s="200"/>
      <c r="X39" s="201"/>
      <c r="Y39" s="202" t="str">
        <f t="shared" si="1"/>
        <v/>
      </c>
      <c r="Z39" s="200"/>
      <c r="AA39" s="200"/>
      <c r="AB39" s="200"/>
      <c r="AC39" s="200"/>
      <c r="AD39" s="201"/>
      <c r="AE39" s="202" t="str">
        <f t="shared" si="2"/>
        <v/>
      </c>
      <c r="AF39" s="200"/>
      <c r="AG39" s="200"/>
      <c r="AH39" s="200"/>
      <c r="AI39" s="200"/>
      <c r="AJ39" s="201"/>
      <c r="AK39" s="202"/>
      <c r="AL39" s="200"/>
      <c r="AM39" s="201"/>
      <c r="AN39" s="202"/>
      <c r="AO39" s="201"/>
      <c r="AP39" s="202" t="s">
        <v>16</v>
      </c>
      <c r="AQ39" s="200"/>
      <c r="AR39" s="200"/>
      <c r="AS39" s="200"/>
      <c r="AT39" s="49" t="s">
        <v>71</v>
      </c>
      <c r="AU39" s="200"/>
      <c r="AV39" s="200"/>
      <c r="AW39" s="49" t="s">
        <v>71</v>
      </c>
      <c r="AX39" s="200"/>
      <c r="AY39" s="201"/>
      <c r="AZ39" s="202"/>
      <c r="BA39" s="200"/>
      <c r="BB39" s="200"/>
      <c r="BC39" s="200"/>
      <c r="BD39" s="200"/>
      <c r="BE39" s="200"/>
      <c r="BF39" s="200"/>
      <c r="BG39" s="230"/>
      <c r="BH39" s="231"/>
      <c r="BI39" s="232"/>
      <c r="CE39" s="70" t="e">
        <f t="shared" si="3"/>
        <v>#N/A</v>
      </c>
      <c r="CF39" s="71">
        <f t="shared" si="4"/>
        <v>0</v>
      </c>
      <c r="CG39" s="71" t="e">
        <f t="shared" si="0"/>
        <v>#N/A</v>
      </c>
      <c r="CH39" s="71">
        <f t="shared" si="47"/>
        <v>0</v>
      </c>
      <c r="CI39" s="71" t="e">
        <f>VLOOKUP($CH39,'代表者記入シート（総括表）'!$B$15:$F$34,3,FALSE)</f>
        <v>#N/A</v>
      </c>
      <c r="CJ39" s="71" t="e">
        <f>VLOOKUP($CH39,'代表者記入シート（総括表）'!$B$15:$F$34,4,FALSE)</f>
        <v>#N/A</v>
      </c>
      <c r="CK39" s="71" t="e">
        <f>VLOOKUP($CH39,'代表者記入シート（総括表）'!$B$15:$AL$34,37,FALSE)</f>
        <v>#N/A</v>
      </c>
      <c r="CL39" s="71" t="str">
        <f>IF($BG39=$K$67,COUNTIF($CH$13:$CH$36,$CH39)+COUNTIF($BG$37:$BI$44,$K$67)-COUNTIF($BG39:$BI$44,$K$67)+1,"")</f>
        <v/>
      </c>
      <c r="CM39" s="71" t="str">
        <f t="shared" si="5"/>
        <v>男子</v>
      </c>
      <c r="CN39" s="71">
        <f t="shared" si="6"/>
        <v>1</v>
      </c>
      <c r="CO39" s="23" t="s">
        <v>91</v>
      </c>
      <c r="CP39" s="23">
        <v>5</v>
      </c>
      <c r="CQ39" s="71"/>
      <c r="CR39" s="71"/>
      <c r="CS39" s="71"/>
      <c r="CT39" s="23">
        <v>3</v>
      </c>
      <c r="CU39" s="23">
        <v>1</v>
      </c>
      <c r="CV39" s="71">
        <f t="shared" si="7"/>
        <v>0</v>
      </c>
      <c r="CW39" s="71">
        <f t="shared" si="8"/>
        <v>0</v>
      </c>
      <c r="CX39" s="71" t="str">
        <f t="shared" si="9"/>
        <v>0 0</v>
      </c>
      <c r="CY39" s="71" t="str">
        <f t="shared" si="10"/>
        <v/>
      </c>
      <c r="CZ39" s="71" t="str">
        <f t="shared" si="11"/>
        <v/>
      </c>
      <c r="DA39" s="71" t="str">
        <f t="shared" si="12"/>
        <v xml:space="preserve"> </v>
      </c>
      <c r="DB39" s="71">
        <f t="shared" si="13"/>
        <v>0</v>
      </c>
      <c r="DC39" s="71">
        <f t="shared" si="14"/>
        <v>0</v>
      </c>
      <c r="DD39" s="71" t="str">
        <f t="shared" si="15"/>
        <v>H//</v>
      </c>
      <c r="DE39" s="71">
        <f t="shared" si="16"/>
        <v>0</v>
      </c>
      <c r="DF39" s="69" t="str">
        <f t="shared" si="48"/>
        <v>01位</v>
      </c>
      <c r="DG39" s="23" t="s">
        <v>123</v>
      </c>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s="71"/>
      <c r="FH39" s="71"/>
      <c r="FI39" s="71"/>
      <c r="FJ39" s="71"/>
      <c r="FK39" s="71"/>
      <c r="FL39" s="71"/>
      <c r="FM39" s="71"/>
      <c r="FN39" s="71"/>
      <c r="FO39" s="71"/>
      <c r="FP39" s="71"/>
      <c r="FQ39" s="71"/>
      <c r="FR39" s="71"/>
      <c r="FS39" s="71"/>
      <c r="FT39" s="71"/>
      <c r="FU39" s="71"/>
      <c r="FV39" s="71"/>
      <c r="FW39" s="71"/>
      <c r="FX39" s="71"/>
      <c r="FY39" s="71"/>
    </row>
    <row r="40" spans="1:181" ht="13.2" customHeight="1">
      <c r="A40" s="173"/>
      <c r="B40" s="174"/>
      <c r="C40" s="210"/>
      <c r="D40" s="211"/>
      <c r="E40" s="211"/>
      <c r="F40" s="211"/>
      <c r="G40" s="211"/>
      <c r="H40" s="184"/>
      <c r="I40" s="185"/>
      <c r="J40" s="185"/>
      <c r="K40" s="185"/>
      <c r="L40" s="185"/>
      <c r="M40" s="185"/>
      <c r="N40" s="186"/>
      <c r="O40" s="199"/>
      <c r="P40" s="200"/>
      <c r="Q40" s="200"/>
      <c r="R40" s="200"/>
      <c r="S40" s="201"/>
      <c r="T40" s="202"/>
      <c r="U40" s="200"/>
      <c r="V40" s="200"/>
      <c r="W40" s="200"/>
      <c r="X40" s="201"/>
      <c r="Y40" s="202" t="str">
        <f t="shared" si="1"/>
        <v/>
      </c>
      <c r="Z40" s="200"/>
      <c r="AA40" s="200"/>
      <c r="AB40" s="200"/>
      <c r="AC40" s="200"/>
      <c r="AD40" s="201"/>
      <c r="AE40" s="202" t="str">
        <f t="shared" si="2"/>
        <v/>
      </c>
      <c r="AF40" s="200"/>
      <c r="AG40" s="200"/>
      <c r="AH40" s="200"/>
      <c r="AI40" s="200"/>
      <c r="AJ40" s="201"/>
      <c r="AK40" s="202"/>
      <c r="AL40" s="200"/>
      <c r="AM40" s="201"/>
      <c r="AN40" s="202"/>
      <c r="AO40" s="201"/>
      <c r="AP40" s="202" t="s">
        <v>16</v>
      </c>
      <c r="AQ40" s="200"/>
      <c r="AR40" s="200"/>
      <c r="AS40" s="200"/>
      <c r="AT40" s="49" t="s">
        <v>71</v>
      </c>
      <c r="AU40" s="200"/>
      <c r="AV40" s="200"/>
      <c r="AW40" s="49" t="s">
        <v>71</v>
      </c>
      <c r="AX40" s="200"/>
      <c r="AY40" s="201"/>
      <c r="AZ40" s="202"/>
      <c r="BA40" s="200"/>
      <c r="BB40" s="200"/>
      <c r="BC40" s="200"/>
      <c r="BD40" s="200"/>
      <c r="BE40" s="200"/>
      <c r="BF40" s="200"/>
      <c r="BG40" s="230"/>
      <c r="BH40" s="231"/>
      <c r="BI40" s="232"/>
      <c r="CE40" s="70" t="e">
        <f t="shared" si="3"/>
        <v>#N/A</v>
      </c>
      <c r="CF40" s="71">
        <f t="shared" si="4"/>
        <v>0</v>
      </c>
      <c r="CG40" s="71" t="e">
        <f t="shared" si="0"/>
        <v>#N/A</v>
      </c>
      <c r="CH40" s="71">
        <f t="shared" si="47"/>
        <v>0</v>
      </c>
      <c r="CI40" s="71" t="e">
        <f>VLOOKUP($CH40,'代表者記入シート（総括表）'!$B$15:$F$34,3,FALSE)</f>
        <v>#N/A</v>
      </c>
      <c r="CJ40" s="71" t="e">
        <f>VLOOKUP($CH40,'代表者記入シート（総括表）'!$B$15:$F$34,4,FALSE)</f>
        <v>#N/A</v>
      </c>
      <c r="CK40" s="71" t="e">
        <f>VLOOKUP($CH40,'代表者記入シート（総括表）'!$B$15:$AL$34,37,FALSE)</f>
        <v>#N/A</v>
      </c>
      <c r="CL40" s="71" t="str">
        <f>IF($BG40=$K$67,COUNTIF($CH$13:$CH$36,$CH40)+COUNTIF($BG$37:$BI$44,$K$67)-COUNTIF($BG40:$BI$44,$K$67)+1,"")</f>
        <v/>
      </c>
      <c r="CM40" s="71" t="str">
        <f t="shared" si="5"/>
        <v>男子</v>
      </c>
      <c r="CN40" s="71">
        <f t="shared" si="6"/>
        <v>1</v>
      </c>
      <c r="CO40" s="23" t="s">
        <v>91</v>
      </c>
      <c r="CP40" s="23">
        <v>5</v>
      </c>
      <c r="CQ40" s="71"/>
      <c r="CR40" s="71"/>
      <c r="CS40" s="71"/>
      <c r="CT40" s="23">
        <v>4</v>
      </c>
      <c r="CU40" s="23">
        <v>1</v>
      </c>
      <c r="CV40" s="71">
        <f t="shared" si="7"/>
        <v>0</v>
      </c>
      <c r="CW40" s="71">
        <f t="shared" si="8"/>
        <v>0</v>
      </c>
      <c r="CX40" s="71" t="str">
        <f t="shared" si="9"/>
        <v>0 0</v>
      </c>
      <c r="CY40" s="71" t="str">
        <f t="shared" si="10"/>
        <v/>
      </c>
      <c r="CZ40" s="71" t="str">
        <f t="shared" si="11"/>
        <v/>
      </c>
      <c r="DA40" s="71" t="str">
        <f t="shared" si="12"/>
        <v xml:space="preserve"> </v>
      </c>
      <c r="DB40" s="71">
        <f t="shared" si="13"/>
        <v>0</v>
      </c>
      <c r="DC40" s="71">
        <f t="shared" si="14"/>
        <v>0</v>
      </c>
      <c r="DD40" s="71" t="str">
        <f t="shared" si="15"/>
        <v>H//</v>
      </c>
      <c r="DE40" s="71">
        <f t="shared" si="16"/>
        <v>0</v>
      </c>
      <c r="DF40" s="69" t="str">
        <f t="shared" si="48"/>
        <v>01位</v>
      </c>
      <c r="DG40" s="23" t="s">
        <v>123</v>
      </c>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row>
    <row r="41" spans="1:181" ht="13.2" customHeight="1">
      <c r="A41" s="173"/>
      <c r="B41" s="174"/>
      <c r="C41" s="210"/>
      <c r="D41" s="211"/>
      <c r="E41" s="211"/>
      <c r="F41" s="211"/>
      <c r="G41" s="211"/>
      <c r="H41" s="184"/>
      <c r="I41" s="185"/>
      <c r="J41" s="185"/>
      <c r="K41" s="185"/>
      <c r="L41" s="185"/>
      <c r="M41" s="185"/>
      <c r="N41" s="186"/>
      <c r="O41" s="199"/>
      <c r="P41" s="200"/>
      <c r="Q41" s="200"/>
      <c r="R41" s="200"/>
      <c r="S41" s="201"/>
      <c r="T41" s="202"/>
      <c r="U41" s="200"/>
      <c r="V41" s="200"/>
      <c r="W41" s="200"/>
      <c r="X41" s="201"/>
      <c r="Y41" s="202" t="str">
        <f t="shared" si="1"/>
        <v/>
      </c>
      <c r="Z41" s="200"/>
      <c r="AA41" s="200"/>
      <c r="AB41" s="200"/>
      <c r="AC41" s="200"/>
      <c r="AD41" s="201"/>
      <c r="AE41" s="202" t="str">
        <f t="shared" si="2"/>
        <v/>
      </c>
      <c r="AF41" s="200"/>
      <c r="AG41" s="200"/>
      <c r="AH41" s="200"/>
      <c r="AI41" s="200"/>
      <c r="AJ41" s="201"/>
      <c r="AK41" s="202"/>
      <c r="AL41" s="200"/>
      <c r="AM41" s="201"/>
      <c r="AN41" s="202"/>
      <c r="AO41" s="201"/>
      <c r="AP41" s="202" t="s">
        <v>16</v>
      </c>
      <c r="AQ41" s="200"/>
      <c r="AR41" s="200"/>
      <c r="AS41" s="200"/>
      <c r="AT41" s="49" t="s">
        <v>71</v>
      </c>
      <c r="AU41" s="200"/>
      <c r="AV41" s="200"/>
      <c r="AW41" s="49" t="s">
        <v>71</v>
      </c>
      <c r="AX41" s="200"/>
      <c r="AY41" s="201"/>
      <c r="AZ41" s="202"/>
      <c r="BA41" s="200"/>
      <c r="BB41" s="200"/>
      <c r="BC41" s="200"/>
      <c r="BD41" s="200"/>
      <c r="BE41" s="200"/>
      <c r="BF41" s="200"/>
      <c r="BG41" s="230"/>
      <c r="BH41" s="231"/>
      <c r="BI41" s="232"/>
      <c r="CE41" s="70" t="e">
        <f t="shared" si="3"/>
        <v>#N/A</v>
      </c>
      <c r="CF41" s="71">
        <f t="shared" si="4"/>
        <v>0</v>
      </c>
      <c r="CG41" s="71" t="e">
        <f t="shared" si="0"/>
        <v>#N/A</v>
      </c>
      <c r="CH41" s="71">
        <f t="shared" si="47"/>
        <v>0</v>
      </c>
      <c r="CI41" s="71" t="e">
        <f>VLOOKUP($CH41,'代表者記入シート（総括表）'!$B$15:$F$34,3,FALSE)</f>
        <v>#N/A</v>
      </c>
      <c r="CJ41" s="71" t="e">
        <f>VLOOKUP($CH41,'代表者記入シート（総括表）'!$B$15:$F$34,4,FALSE)</f>
        <v>#N/A</v>
      </c>
      <c r="CK41" s="71" t="e">
        <f>VLOOKUP($CH41,'代表者記入シート（総括表）'!$B$15:$AL$34,37,FALSE)</f>
        <v>#N/A</v>
      </c>
      <c r="CL41" s="71" t="str">
        <f>IF($BG41=$K$67,COUNTIF($CH$13:$CH$36,$CH41)+COUNTIF($BG$37:$BI$44,$K$67)-COUNTIF($BG41:$BI$44,$K$67)+1,"")</f>
        <v/>
      </c>
      <c r="CM41" s="71" t="str">
        <f t="shared" si="5"/>
        <v>男子</v>
      </c>
      <c r="CN41" s="71">
        <f t="shared" si="6"/>
        <v>1</v>
      </c>
      <c r="CO41" s="23" t="s">
        <v>91</v>
      </c>
      <c r="CP41" s="23">
        <v>5</v>
      </c>
      <c r="CQ41" s="71"/>
      <c r="CR41" s="71"/>
      <c r="CS41" s="71"/>
      <c r="CT41" s="23">
        <v>5</v>
      </c>
      <c r="CU41" s="23">
        <v>1</v>
      </c>
      <c r="CV41" s="71">
        <f t="shared" si="7"/>
        <v>0</v>
      </c>
      <c r="CW41" s="71">
        <f t="shared" si="8"/>
        <v>0</v>
      </c>
      <c r="CX41" s="71" t="str">
        <f t="shared" si="9"/>
        <v>0 0</v>
      </c>
      <c r="CY41" s="71" t="str">
        <f t="shared" si="10"/>
        <v/>
      </c>
      <c r="CZ41" s="71" t="str">
        <f t="shared" si="11"/>
        <v/>
      </c>
      <c r="DA41" s="71" t="str">
        <f t="shared" si="12"/>
        <v xml:space="preserve"> </v>
      </c>
      <c r="DB41" s="71">
        <f t="shared" si="13"/>
        <v>0</v>
      </c>
      <c r="DC41" s="71">
        <f t="shared" si="14"/>
        <v>0</v>
      </c>
      <c r="DD41" s="71" t="str">
        <f t="shared" si="15"/>
        <v>H//</v>
      </c>
      <c r="DE41" s="71">
        <f t="shared" si="16"/>
        <v>0</v>
      </c>
      <c r="DF41" s="69" t="str">
        <f t="shared" si="48"/>
        <v>01位</v>
      </c>
      <c r="DG41" s="23" t="s">
        <v>123</v>
      </c>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row>
    <row r="42" spans="1:181" ht="13.2" customHeight="1">
      <c r="A42" s="173"/>
      <c r="B42" s="174"/>
      <c r="C42" s="210"/>
      <c r="D42" s="211"/>
      <c r="E42" s="211"/>
      <c r="F42" s="211"/>
      <c r="G42" s="211"/>
      <c r="H42" s="184"/>
      <c r="I42" s="185"/>
      <c r="J42" s="185"/>
      <c r="K42" s="185"/>
      <c r="L42" s="185"/>
      <c r="M42" s="185"/>
      <c r="N42" s="186"/>
      <c r="O42" s="199"/>
      <c r="P42" s="200"/>
      <c r="Q42" s="200"/>
      <c r="R42" s="200"/>
      <c r="S42" s="201"/>
      <c r="T42" s="202"/>
      <c r="U42" s="200"/>
      <c r="V42" s="200"/>
      <c r="W42" s="200"/>
      <c r="X42" s="201"/>
      <c r="Y42" s="202" t="str">
        <f t="shared" si="1"/>
        <v/>
      </c>
      <c r="Z42" s="200"/>
      <c r="AA42" s="200"/>
      <c r="AB42" s="200"/>
      <c r="AC42" s="200"/>
      <c r="AD42" s="201"/>
      <c r="AE42" s="202" t="str">
        <f t="shared" si="2"/>
        <v/>
      </c>
      <c r="AF42" s="200"/>
      <c r="AG42" s="200"/>
      <c r="AH42" s="200"/>
      <c r="AI42" s="200"/>
      <c r="AJ42" s="201"/>
      <c r="AK42" s="202"/>
      <c r="AL42" s="200"/>
      <c r="AM42" s="201"/>
      <c r="AN42" s="202"/>
      <c r="AO42" s="201"/>
      <c r="AP42" s="202" t="s">
        <v>16</v>
      </c>
      <c r="AQ42" s="200"/>
      <c r="AR42" s="200"/>
      <c r="AS42" s="200"/>
      <c r="AT42" s="49" t="s">
        <v>71</v>
      </c>
      <c r="AU42" s="200"/>
      <c r="AV42" s="200"/>
      <c r="AW42" s="49" t="s">
        <v>71</v>
      </c>
      <c r="AX42" s="200"/>
      <c r="AY42" s="201"/>
      <c r="AZ42" s="202"/>
      <c r="BA42" s="200"/>
      <c r="BB42" s="200"/>
      <c r="BC42" s="200"/>
      <c r="BD42" s="200"/>
      <c r="BE42" s="200"/>
      <c r="BF42" s="200"/>
      <c r="BG42" s="230"/>
      <c r="BH42" s="231"/>
      <c r="BI42" s="232"/>
      <c r="CE42" s="70" t="e">
        <f t="shared" si="3"/>
        <v>#N/A</v>
      </c>
      <c r="CF42" s="71">
        <f t="shared" si="4"/>
        <v>0</v>
      </c>
      <c r="CG42" s="71" t="e">
        <f t="shared" si="0"/>
        <v>#N/A</v>
      </c>
      <c r="CH42" s="71">
        <f t="shared" si="47"/>
        <v>0</v>
      </c>
      <c r="CI42" s="71" t="e">
        <f>VLOOKUP($CH42,'代表者記入シート（総括表）'!$B$15:$F$34,3,FALSE)</f>
        <v>#N/A</v>
      </c>
      <c r="CJ42" s="71" t="e">
        <f>VLOOKUP($CH42,'代表者記入シート（総括表）'!$B$15:$F$34,4,FALSE)</f>
        <v>#N/A</v>
      </c>
      <c r="CK42" s="71" t="e">
        <f>VLOOKUP($CH42,'代表者記入シート（総括表）'!$B$15:$AL$34,37,FALSE)</f>
        <v>#N/A</v>
      </c>
      <c r="CL42" s="71" t="str">
        <f>IF($BG42=$K$67,COUNTIF($CH$13:$CH$36,$CH42)+COUNTIF($BG$37:$BI$44,$K$67)-COUNTIF($BG42:$BI$44,$K$67)+1,"")</f>
        <v/>
      </c>
      <c r="CM42" s="71" t="str">
        <f t="shared" si="5"/>
        <v>男子</v>
      </c>
      <c r="CN42" s="71">
        <f t="shared" si="6"/>
        <v>1</v>
      </c>
      <c r="CO42" s="23" t="s">
        <v>91</v>
      </c>
      <c r="CP42" s="23">
        <v>5</v>
      </c>
      <c r="CQ42" s="71"/>
      <c r="CR42" s="71"/>
      <c r="CS42" s="71"/>
      <c r="CT42" s="23">
        <v>6</v>
      </c>
      <c r="CU42" s="23">
        <v>1</v>
      </c>
      <c r="CV42" s="71">
        <f t="shared" si="7"/>
        <v>0</v>
      </c>
      <c r="CW42" s="71">
        <f t="shared" si="8"/>
        <v>0</v>
      </c>
      <c r="CX42" s="71" t="str">
        <f t="shared" si="9"/>
        <v>0 0</v>
      </c>
      <c r="CY42" s="71" t="str">
        <f t="shared" si="10"/>
        <v/>
      </c>
      <c r="CZ42" s="71" t="str">
        <f t="shared" si="11"/>
        <v/>
      </c>
      <c r="DA42" s="71" t="str">
        <f t="shared" si="12"/>
        <v xml:space="preserve"> </v>
      </c>
      <c r="DB42" s="71">
        <f t="shared" si="13"/>
        <v>0</v>
      </c>
      <c r="DC42" s="71">
        <f t="shared" si="14"/>
        <v>0</v>
      </c>
      <c r="DD42" s="71" t="str">
        <f t="shared" si="15"/>
        <v>H//</v>
      </c>
      <c r="DE42" s="71">
        <f t="shared" si="16"/>
        <v>0</v>
      </c>
      <c r="DF42" s="69" t="str">
        <f t="shared" si="48"/>
        <v>01位</v>
      </c>
      <c r="DG42" s="23" t="s">
        <v>123</v>
      </c>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c r="EO42" s="71"/>
      <c r="EP42" s="71"/>
      <c r="EQ42" s="71"/>
      <c r="ER42" s="71"/>
      <c r="ES42" s="71"/>
      <c r="ET42" s="71"/>
      <c r="EU42" s="71"/>
      <c r="EV42" s="71"/>
      <c r="EW42" s="71"/>
      <c r="EX42" s="71"/>
      <c r="EY42" s="71"/>
      <c r="EZ42" s="71"/>
      <c r="FA42" s="71"/>
      <c r="FB42" s="71"/>
      <c r="FC42" s="71"/>
      <c r="FD42" s="71"/>
      <c r="FE42" s="71"/>
      <c r="FF42" s="71"/>
      <c r="FG42" s="71"/>
      <c r="FH42" s="71"/>
      <c r="FI42" s="71"/>
      <c r="FJ42" s="71"/>
      <c r="FK42" s="71"/>
      <c r="FL42" s="71"/>
      <c r="FM42" s="71"/>
      <c r="FN42" s="71"/>
      <c r="FO42" s="71"/>
      <c r="FP42" s="71"/>
      <c r="FQ42" s="71"/>
      <c r="FR42" s="71"/>
      <c r="FS42" s="71"/>
      <c r="FT42" s="71"/>
      <c r="FU42" s="71"/>
      <c r="FV42" s="71"/>
      <c r="FW42" s="71"/>
      <c r="FX42" s="71"/>
      <c r="FY42" s="71"/>
    </row>
    <row r="43" spans="1:181" ht="13.2" customHeight="1">
      <c r="A43" s="173"/>
      <c r="B43" s="174"/>
      <c r="C43" s="296" t="s">
        <v>24</v>
      </c>
      <c r="D43" s="295"/>
      <c r="E43" s="295"/>
      <c r="F43" s="295"/>
      <c r="G43" s="295"/>
      <c r="H43" s="184"/>
      <c r="I43" s="185"/>
      <c r="J43" s="185"/>
      <c r="K43" s="185"/>
      <c r="L43" s="185"/>
      <c r="M43" s="185"/>
      <c r="N43" s="186"/>
      <c r="O43" s="199"/>
      <c r="P43" s="200"/>
      <c r="Q43" s="200"/>
      <c r="R43" s="200"/>
      <c r="S43" s="201"/>
      <c r="T43" s="202"/>
      <c r="U43" s="200"/>
      <c r="V43" s="200"/>
      <c r="W43" s="200"/>
      <c r="X43" s="201"/>
      <c r="Y43" s="202" t="str">
        <f t="shared" si="1"/>
        <v/>
      </c>
      <c r="Z43" s="200"/>
      <c r="AA43" s="200"/>
      <c r="AB43" s="200"/>
      <c r="AC43" s="200"/>
      <c r="AD43" s="201"/>
      <c r="AE43" s="202" t="str">
        <f t="shared" si="2"/>
        <v/>
      </c>
      <c r="AF43" s="200"/>
      <c r="AG43" s="200"/>
      <c r="AH43" s="200"/>
      <c r="AI43" s="200"/>
      <c r="AJ43" s="201"/>
      <c r="AK43" s="202"/>
      <c r="AL43" s="200"/>
      <c r="AM43" s="201"/>
      <c r="AN43" s="202"/>
      <c r="AO43" s="201"/>
      <c r="AP43" s="202" t="s">
        <v>16</v>
      </c>
      <c r="AQ43" s="200"/>
      <c r="AR43" s="200"/>
      <c r="AS43" s="200"/>
      <c r="AT43" s="49" t="s">
        <v>71</v>
      </c>
      <c r="AU43" s="200"/>
      <c r="AV43" s="200"/>
      <c r="AW43" s="49" t="s">
        <v>71</v>
      </c>
      <c r="AX43" s="200"/>
      <c r="AY43" s="201"/>
      <c r="AZ43" s="202"/>
      <c r="BA43" s="200"/>
      <c r="BB43" s="200"/>
      <c r="BC43" s="200"/>
      <c r="BD43" s="200"/>
      <c r="BE43" s="200"/>
      <c r="BF43" s="200"/>
      <c r="BG43" s="230"/>
      <c r="BH43" s="231"/>
      <c r="BI43" s="232"/>
      <c r="CE43" s="70" t="e">
        <f t="shared" si="3"/>
        <v>#N/A</v>
      </c>
      <c r="CF43" s="71">
        <f t="shared" si="4"/>
        <v>0</v>
      </c>
      <c r="CG43" s="71" t="e">
        <f t="shared" si="0"/>
        <v>#N/A</v>
      </c>
      <c r="CH43" s="71">
        <f t="shared" si="47"/>
        <v>0</v>
      </c>
      <c r="CI43" s="71" t="e">
        <f>VLOOKUP($CH43,'代表者記入シート（総括表）'!$B$15:$F$34,3,FALSE)</f>
        <v>#N/A</v>
      </c>
      <c r="CJ43" s="71" t="e">
        <f>VLOOKUP($CH43,'代表者記入シート（総括表）'!$B$15:$F$34,4,FALSE)</f>
        <v>#N/A</v>
      </c>
      <c r="CK43" s="71" t="e">
        <f>VLOOKUP($CH43,'代表者記入シート（総括表）'!$B$15:$AL$34,37,FALSE)</f>
        <v>#N/A</v>
      </c>
      <c r="CL43" s="71" t="str">
        <f>IF($BG43=$K$67,COUNTIF($CH$13:$CH$36,$CH43)+COUNTIF($BG$37:$BI$44,$K$67)-COUNTIF($BG43:$BI$44,$K$67)+1,"")</f>
        <v/>
      </c>
      <c r="CM43" s="71" t="str">
        <f t="shared" si="5"/>
        <v>男子</v>
      </c>
      <c r="CN43" s="71">
        <f t="shared" si="6"/>
        <v>1</v>
      </c>
      <c r="CO43" s="23" t="s">
        <v>91</v>
      </c>
      <c r="CP43" s="23">
        <v>5</v>
      </c>
      <c r="CQ43" s="71"/>
      <c r="CR43" s="71"/>
      <c r="CS43" s="71"/>
      <c r="CT43" s="23">
        <v>7</v>
      </c>
      <c r="CU43" s="23">
        <v>1</v>
      </c>
      <c r="CV43" s="71">
        <f t="shared" si="7"/>
        <v>0</v>
      </c>
      <c r="CW43" s="71">
        <f t="shared" si="8"/>
        <v>0</v>
      </c>
      <c r="CX43" s="71" t="str">
        <f t="shared" si="9"/>
        <v>0 0</v>
      </c>
      <c r="CY43" s="71" t="str">
        <f t="shared" si="10"/>
        <v/>
      </c>
      <c r="CZ43" s="71" t="str">
        <f t="shared" si="11"/>
        <v/>
      </c>
      <c r="DA43" s="71" t="str">
        <f t="shared" si="12"/>
        <v xml:space="preserve"> </v>
      </c>
      <c r="DB43" s="71">
        <f t="shared" si="13"/>
        <v>0</v>
      </c>
      <c r="DC43" s="71">
        <f t="shared" si="14"/>
        <v>0</v>
      </c>
      <c r="DD43" s="71" t="str">
        <f t="shared" si="15"/>
        <v>H//</v>
      </c>
      <c r="DE43" s="71">
        <f t="shared" si="16"/>
        <v>0</v>
      </c>
      <c r="DF43" s="69" t="str">
        <f t="shared" si="48"/>
        <v>01位</v>
      </c>
      <c r="DG43" s="23" t="s">
        <v>123</v>
      </c>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c r="EO43" s="71"/>
      <c r="EP43" s="71"/>
      <c r="EQ43" s="71"/>
      <c r="ER43" s="71"/>
      <c r="ES43" s="71"/>
      <c r="ET43" s="71"/>
      <c r="EU43" s="71"/>
      <c r="EV43" s="71"/>
      <c r="EW43" s="71"/>
      <c r="EX43" s="71"/>
      <c r="EY43" s="71"/>
      <c r="EZ43" s="71"/>
      <c r="FA43" s="71"/>
      <c r="FB43" s="71"/>
      <c r="FC43" s="71"/>
      <c r="FD43" s="71"/>
      <c r="FE43" s="71"/>
      <c r="FF43" s="71"/>
      <c r="FG43" s="71"/>
      <c r="FH43" s="71"/>
      <c r="FI43" s="71"/>
      <c r="FJ43" s="71"/>
      <c r="FK43" s="71"/>
      <c r="FL43" s="71"/>
      <c r="FM43" s="71"/>
      <c r="FN43" s="71"/>
      <c r="FO43" s="71"/>
      <c r="FP43" s="71"/>
      <c r="FQ43" s="71"/>
      <c r="FR43" s="71"/>
      <c r="FS43" s="71"/>
      <c r="FT43" s="71"/>
      <c r="FU43" s="71"/>
      <c r="FV43" s="71"/>
      <c r="FW43" s="71"/>
      <c r="FX43" s="71"/>
      <c r="FY43" s="71"/>
    </row>
    <row r="44" spans="1:181" ht="13.2" customHeight="1" thickBot="1">
      <c r="A44" s="175"/>
      <c r="B44" s="176"/>
      <c r="C44" s="293" t="s">
        <v>24</v>
      </c>
      <c r="D44" s="294"/>
      <c r="E44" s="294"/>
      <c r="F44" s="294"/>
      <c r="G44" s="294"/>
      <c r="H44" s="297"/>
      <c r="I44" s="298"/>
      <c r="J44" s="298"/>
      <c r="K44" s="298"/>
      <c r="L44" s="298"/>
      <c r="M44" s="298"/>
      <c r="N44" s="299"/>
      <c r="O44" s="277"/>
      <c r="P44" s="238"/>
      <c r="Q44" s="238"/>
      <c r="R44" s="238"/>
      <c r="S44" s="275"/>
      <c r="T44" s="237"/>
      <c r="U44" s="238"/>
      <c r="V44" s="238"/>
      <c r="W44" s="238"/>
      <c r="X44" s="275"/>
      <c r="Y44" s="237" t="str">
        <f t="shared" si="1"/>
        <v/>
      </c>
      <c r="Z44" s="238"/>
      <c r="AA44" s="238"/>
      <c r="AB44" s="238"/>
      <c r="AC44" s="238"/>
      <c r="AD44" s="275"/>
      <c r="AE44" s="237" t="str">
        <f t="shared" si="2"/>
        <v/>
      </c>
      <c r="AF44" s="238"/>
      <c r="AG44" s="238"/>
      <c r="AH44" s="238"/>
      <c r="AI44" s="238"/>
      <c r="AJ44" s="275"/>
      <c r="AK44" s="237"/>
      <c r="AL44" s="238"/>
      <c r="AM44" s="275"/>
      <c r="AN44" s="237"/>
      <c r="AO44" s="275"/>
      <c r="AP44" s="237" t="s">
        <v>16</v>
      </c>
      <c r="AQ44" s="238"/>
      <c r="AR44" s="238"/>
      <c r="AS44" s="238"/>
      <c r="AT44" s="50" t="s">
        <v>71</v>
      </c>
      <c r="AU44" s="238"/>
      <c r="AV44" s="238"/>
      <c r="AW44" s="50" t="s">
        <v>71</v>
      </c>
      <c r="AX44" s="238"/>
      <c r="AY44" s="275"/>
      <c r="AZ44" s="237"/>
      <c r="BA44" s="238"/>
      <c r="BB44" s="238"/>
      <c r="BC44" s="238"/>
      <c r="BD44" s="238"/>
      <c r="BE44" s="238"/>
      <c r="BF44" s="238"/>
      <c r="BG44" s="289"/>
      <c r="BH44" s="290"/>
      <c r="BI44" s="291"/>
      <c r="CE44" s="70" t="e">
        <f t="shared" si="3"/>
        <v>#N/A</v>
      </c>
      <c r="CF44" s="71">
        <f t="shared" si="4"/>
        <v>0</v>
      </c>
      <c r="CG44" s="71" t="e">
        <f t="shared" si="0"/>
        <v>#N/A</v>
      </c>
      <c r="CH44" s="71">
        <f t="shared" si="47"/>
        <v>0</v>
      </c>
      <c r="CI44" s="71" t="e">
        <f>VLOOKUP($CH44,'代表者記入シート（総括表）'!$B$15:$F$34,3,FALSE)</f>
        <v>#N/A</v>
      </c>
      <c r="CJ44" s="71" t="e">
        <f>VLOOKUP($CH44,'代表者記入シート（総括表）'!$B$15:$F$34,4,FALSE)</f>
        <v>#N/A</v>
      </c>
      <c r="CK44" s="71" t="e">
        <f>VLOOKUP($CH44,'代表者記入シート（総括表）'!$B$15:$AL$34,37,FALSE)</f>
        <v>#N/A</v>
      </c>
      <c r="CL44" s="71" t="str">
        <f>IF($BG44=$K$67,COUNTIF($CH$13:$CH$36,$CH44)+COUNTIF($BG$37:$BI$44,$K$67)-COUNTIF($BG44:$BI$44,$K$67)+1,"")</f>
        <v/>
      </c>
      <c r="CM44" s="71" t="str">
        <f t="shared" si="5"/>
        <v>男子</v>
      </c>
      <c r="CN44" s="71">
        <f t="shared" si="6"/>
        <v>1</v>
      </c>
      <c r="CO44" s="23" t="s">
        <v>91</v>
      </c>
      <c r="CP44" s="23">
        <v>5</v>
      </c>
      <c r="CQ44" s="71"/>
      <c r="CR44" s="71"/>
      <c r="CS44" s="71"/>
      <c r="CT44" s="23">
        <v>8</v>
      </c>
      <c r="CU44" s="23">
        <v>1</v>
      </c>
      <c r="CV44" s="71">
        <f t="shared" si="7"/>
        <v>0</v>
      </c>
      <c r="CW44" s="71">
        <f t="shared" si="8"/>
        <v>0</v>
      </c>
      <c r="CX44" s="71" t="str">
        <f t="shared" si="9"/>
        <v>0 0</v>
      </c>
      <c r="CY44" s="71" t="str">
        <f t="shared" si="10"/>
        <v/>
      </c>
      <c r="CZ44" s="71" t="str">
        <f t="shared" si="11"/>
        <v/>
      </c>
      <c r="DA44" s="71" t="str">
        <f t="shared" si="12"/>
        <v xml:space="preserve"> </v>
      </c>
      <c r="DB44" s="71">
        <f t="shared" si="13"/>
        <v>0</v>
      </c>
      <c r="DC44" s="71">
        <f t="shared" si="14"/>
        <v>0</v>
      </c>
      <c r="DD44" s="71" t="str">
        <f t="shared" si="15"/>
        <v>H//</v>
      </c>
      <c r="DE44" s="71">
        <f t="shared" si="16"/>
        <v>0</v>
      </c>
      <c r="DF44" s="69" t="str">
        <f t="shared" si="48"/>
        <v>01位</v>
      </c>
      <c r="DG44" s="23" t="s">
        <v>123</v>
      </c>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c r="EO44" s="71"/>
      <c r="EP44" s="71"/>
      <c r="EQ44" s="71"/>
      <c r="ER44" s="71"/>
      <c r="ES44" s="71"/>
      <c r="ET44" s="71"/>
      <c r="EU44" s="71"/>
      <c r="EV44" s="71"/>
      <c r="EW44" s="71"/>
      <c r="EX44" s="71"/>
      <c r="EY44" s="71"/>
      <c r="EZ44" s="71"/>
      <c r="FA44" s="71"/>
      <c r="FB44" s="71"/>
      <c r="FC44" s="71"/>
      <c r="FD44" s="71"/>
      <c r="FE44" s="71"/>
      <c r="FF44" s="71"/>
      <c r="FG44" s="71"/>
      <c r="FH44" s="71"/>
      <c r="FI44" s="71"/>
      <c r="FJ44" s="71"/>
      <c r="FK44" s="71"/>
      <c r="FL44" s="71"/>
      <c r="FM44" s="71"/>
      <c r="FN44" s="71"/>
      <c r="FO44" s="71"/>
      <c r="FP44" s="71"/>
      <c r="FQ44" s="71"/>
      <c r="FR44" s="71"/>
      <c r="FS44" s="71"/>
      <c r="FT44" s="71"/>
      <c r="FU44" s="71"/>
      <c r="FV44" s="71"/>
      <c r="FW44" s="71"/>
      <c r="FX44" s="71"/>
      <c r="FY44" s="71"/>
    </row>
    <row r="45" spans="1:181" ht="13.2"/>
    <row r="46" spans="1:181" ht="13.2">
      <c r="A46" s="306" t="s">
        <v>27</v>
      </c>
      <c r="B46" s="306"/>
      <c r="C46" s="306"/>
      <c r="D46" s="306"/>
      <c r="E46" s="306"/>
      <c r="F46" s="306"/>
      <c r="G46" s="306"/>
      <c r="H46" s="306"/>
      <c r="I46" s="292">
        <f>F3</f>
        <v>0</v>
      </c>
      <c r="J46" s="292"/>
      <c r="K46" s="292"/>
      <c r="L46" s="292"/>
      <c r="M46" s="292"/>
      <c r="N46" s="292"/>
      <c r="O46" s="126" t="s">
        <v>28</v>
      </c>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I46" s="3"/>
    </row>
    <row r="47" spans="1:181" ht="13.2">
      <c r="I47" s="13"/>
      <c r="J47" s="13"/>
      <c r="K47" s="13"/>
      <c r="L47" s="13"/>
      <c r="M47" s="13"/>
      <c r="N47" s="13"/>
      <c r="O47" s="13"/>
      <c r="P47" s="13"/>
    </row>
    <row r="48" spans="1:181" ht="13.2">
      <c r="A48" s="295" t="s">
        <v>62</v>
      </c>
      <c r="B48" s="295"/>
      <c r="C48" s="295"/>
      <c r="D48" s="229">
        <v>6</v>
      </c>
      <c r="E48" s="229"/>
      <c r="F48" s="229"/>
      <c r="G48" s="229" t="s">
        <v>29</v>
      </c>
      <c r="H48" s="229"/>
      <c r="I48" s="288"/>
      <c r="J48" s="288"/>
      <c r="K48" s="288"/>
      <c r="L48" s="229" t="s">
        <v>30</v>
      </c>
      <c r="M48" s="229"/>
      <c r="N48" s="288"/>
      <c r="O48" s="288"/>
      <c r="P48" s="288"/>
      <c r="Q48" s="229" t="s">
        <v>31</v>
      </c>
      <c r="R48" s="229"/>
      <c r="S48" s="13"/>
      <c r="T48" s="13"/>
      <c r="U48" s="13"/>
      <c r="V48" s="13"/>
      <c r="W48" s="13"/>
      <c r="X48" s="13"/>
      <c r="Y48" s="13"/>
      <c r="AD48" s="13"/>
    </row>
    <row r="49" spans="1:61" ht="13.2">
      <c r="A49" s="13"/>
      <c r="B49" s="13"/>
    </row>
    <row r="50" spans="1:61" ht="13.2">
      <c r="A50" s="259" t="s">
        <v>72</v>
      </c>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row>
    <row r="51" spans="1:61" ht="13.2">
      <c r="A51" s="12"/>
      <c r="B51" s="12"/>
      <c r="C51" s="12"/>
      <c r="D51" s="12"/>
      <c r="E51" s="12"/>
      <c r="F51" s="12"/>
      <c r="G51" s="12"/>
      <c r="H51" s="12"/>
      <c r="I51" s="12"/>
      <c r="J51" s="12"/>
      <c r="K51" s="12"/>
      <c r="L51" s="12"/>
      <c r="M51" s="12"/>
      <c r="N51" s="12"/>
      <c r="O51" s="12"/>
      <c r="P51" s="12"/>
      <c r="Q51" s="12"/>
      <c r="R51" s="12"/>
      <c r="AR51" s="12"/>
      <c r="AS51" s="12"/>
      <c r="AT51" s="12"/>
      <c r="AU51" s="12"/>
      <c r="AV51" s="12"/>
      <c r="AW51" s="12"/>
      <c r="AX51" s="12"/>
      <c r="AY51" s="12"/>
      <c r="AZ51" s="12"/>
      <c r="BA51" s="12"/>
      <c r="BB51" s="12"/>
      <c r="BC51" s="12"/>
      <c r="BD51" s="12"/>
      <c r="BE51" s="12"/>
      <c r="BF51" s="12"/>
      <c r="BG51" s="12"/>
      <c r="BH51" s="12"/>
      <c r="BI51" s="12"/>
    </row>
    <row r="52" spans="1:61" ht="13.2">
      <c r="A52" s="13"/>
      <c r="B52" s="13"/>
      <c r="C52" s="13"/>
      <c r="D52" s="13"/>
      <c r="E52" s="13"/>
      <c r="F52" s="13"/>
      <c r="G52" s="13"/>
      <c r="H52" s="13"/>
      <c r="I52" s="13"/>
      <c r="M52" s="127" t="str">
        <f>'代表者記入シート（総括表）'!D2&amp;"県"&amp;'代表者記入シート（総括表）'!D3</f>
        <v>県</v>
      </c>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304">
        <f>F5</f>
        <v>0</v>
      </c>
      <c r="AS52" s="304"/>
      <c r="AT52" s="304"/>
      <c r="AU52" s="304"/>
      <c r="AV52" s="304"/>
      <c r="AW52" s="304"/>
      <c r="AX52" s="304"/>
      <c r="AY52" s="304"/>
      <c r="AZ52" s="304"/>
      <c r="BA52" s="304"/>
      <c r="BB52" s="304"/>
      <c r="BC52" s="304"/>
      <c r="BD52" s="14"/>
      <c r="BE52" s="305" t="s">
        <v>33</v>
      </c>
      <c r="BF52" s="305"/>
      <c r="BG52" s="305"/>
    </row>
    <row r="53" spans="1:61" ht="13.2">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1"/>
      <c r="AS53" s="11"/>
      <c r="AT53" s="11"/>
      <c r="AU53" s="11"/>
      <c r="AV53" s="11"/>
      <c r="AW53" s="11"/>
      <c r="AX53" s="11"/>
      <c r="AY53" s="11"/>
      <c r="AZ53" s="11"/>
      <c r="BA53" s="11"/>
      <c r="BB53" s="11"/>
      <c r="BC53" s="11"/>
      <c r="BD53" s="11"/>
      <c r="BE53" s="11"/>
      <c r="BF53" s="11"/>
      <c r="BG53" s="11"/>
    </row>
    <row r="54" spans="1:61" ht="13.2">
      <c r="A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row>
    <row r="55" spans="1:61" ht="13.2">
      <c r="A55" s="125">
        <f>F3</f>
        <v>0</v>
      </c>
      <c r="B55" s="125"/>
      <c r="C55" s="125"/>
      <c r="D55" s="125"/>
      <c r="E55" s="125"/>
      <c r="F55" s="125"/>
      <c r="G55" s="126" t="s">
        <v>73</v>
      </c>
      <c r="H55" s="126"/>
      <c r="I55" s="126"/>
      <c r="J55" s="126"/>
      <c r="K55" s="126"/>
      <c r="L55" s="126"/>
      <c r="M55" s="126"/>
      <c r="N55" s="126"/>
      <c r="O55" s="126"/>
      <c r="P55" s="126"/>
      <c r="Q55" s="126"/>
      <c r="R55" s="126"/>
      <c r="S55" s="126"/>
      <c r="T55" s="126"/>
      <c r="U55" s="126"/>
      <c r="V55" s="126"/>
      <c r="W55" s="126"/>
      <c r="X55" s="126"/>
      <c r="AC55" s="141" t="s">
        <v>34</v>
      </c>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2"/>
      <c r="BF55" s="12"/>
      <c r="BG55" s="12"/>
      <c r="BH55" s="12"/>
      <c r="BI55" s="12"/>
    </row>
    <row r="56" spans="1:61" ht="13.2">
      <c r="A56" s="156"/>
      <c r="B56" s="157"/>
      <c r="C56" s="158"/>
      <c r="D56" s="122" t="s">
        <v>35</v>
      </c>
      <c r="E56" s="123"/>
      <c r="F56" s="123"/>
      <c r="G56" s="123"/>
      <c r="H56" s="124"/>
      <c r="I56" s="122" t="s">
        <v>20</v>
      </c>
      <c r="J56" s="123"/>
      <c r="K56" s="123"/>
      <c r="L56" s="123"/>
      <c r="M56" s="124"/>
      <c r="N56" s="122" t="s">
        <v>21</v>
      </c>
      <c r="O56" s="123"/>
      <c r="P56" s="123"/>
      <c r="Q56" s="123"/>
      <c r="R56" s="123"/>
      <c r="S56" s="123"/>
      <c r="T56" s="122" t="s">
        <v>78</v>
      </c>
      <c r="U56" s="123"/>
      <c r="V56" s="123"/>
      <c r="W56" s="123"/>
      <c r="X56" s="124"/>
      <c r="AC56" s="140"/>
      <c r="AD56" s="140"/>
      <c r="AE56" s="140"/>
      <c r="AF56" s="121" t="s">
        <v>35</v>
      </c>
      <c r="AG56" s="121"/>
      <c r="AH56" s="121"/>
      <c r="AI56" s="121"/>
      <c r="AJ56" s="121"/>
      <c r="AK56" s="121"/>
      <c r="AL56" s="121" t="s">
        <v>20</v>
      </c>
      <c r="AM56" s="121"/>
      <c r="AN56" s="121"/>
      <c r="AO56" s="121"/>
      <c r="AP56" s="121"/>
      <c r="AQ56" s="121"/>
      <c r="AR56" s="121" t="s">
        <v>21</v>
      </c>
      <c r="AS56" s="121"/>
      <c r="AT56" s="121"/>
      <c r="AU56" s="121"/>
      <c r="AV56" s="121"/>
      <c r="AW56" s="121"/>
      <c r="AX56" s="121" t="s">
        <v>36</v>
      </c>
      <c r="AY56" s="121"/>
      <c r="AZ56" s="121"/>
      <c r="BA56" s="121"/>
      <c r="BB56" s="121"/>
      <c r="BC56" s="121"/>
      <c r="BD56" s="121"/>
      <c r="BE56" s="12"/>
      <c r="BF56" s="12"/>
      <c r="BG56" s="12"/>
      <c r="BH56" s="12"/>
      <c r="BI56" s="12"/>
    </row>
    <row r="57" spans="1:61" ht="13.2">
      <c r="A57" s="128" t="s">
        <v>37</v>
      </c>
      <c r="B57" s="129"/>
      <c r="C57" s="130"/>
      <c r="D57" s="131">
        <f>'代表者記入シート（総括表）'!K35+'代表者記入シート（総括表）'!N35</f>
        <v>0</v>
      </c>
      <c r="E57" s="132"/>
      <c r="F57" s="132"/>
      <c r="G57" s="133" t="s">
        <v>38</v>
      </c>
      <c r="H57" s="134"/>
      <c r="I57" s="131">
        <f>'代表者記入シート（総括表）'!Q35+'代表者記入シート（総括表）'!T35</f>
        <v>0</v>
      </c>
      <c r="J57" s="132"/>
      <c r="K57" s="132"/>
      <c r="L57" s="133" t="s">
        <v>9</v>
      </c>
      <c r="M57" s="134"/>
      <c r="N57" s="131">
        <f>'代表者記入シート（総括表）'!W35</f>
        <v>0</v>
      </c>
      <c r="O57" s="132"/>
      <c r="P57" s="132"/>
      <c r="Q57" s="129" t="s">
        <v>39</v>
      </c>
      <c r="R57" s="129"/>
      <c r="S57" s="129"/>
      <c r="T57" s="131">
        <f>IF($AZ$1=A57,'代表者記入シート（総括表）'!AD35,0)</f>
        <v>0</v>
      </c>
      <c r="U57" s="132"/>
      <c r="V57" s="132"/>
      <c r="W57" s="133" t="s">
        <v>9</v>
      </c>
      <c r="X57" s="134"/>
      <c r="AC57" s="135" t="s">
        <v>37</v>
      </c>
      <c r="AD57" s="135"/>
      <c r="AE57" s="135"/>
      <c r="AF57" s="138">
        <f>('代表者記入シート（総括表）'!K35+'代表者記入シート（総括表）'!N35)*'代表者記入シート（総括表）'!$AH$14</f>
        <v>0</v>
      </c>
      <c r="AG57" s="139"/>
      <c r="AH57" s="139"/>
      <c r="AI57" s="139"/>
      <c r="AJ57" s="136" t="s">
        <v>65</v>
      </c>
      <c r="AK57" s="137"/>
      <c r="AL57" s="138">
        <f>('代表者記入シート（総括表）'!Q35+'代表者記入シート（総括表）'!T35)*'代表者記入シート（総括表）'!$AI$14</f>
        <v>0</v>
      </c>
      <c r="AM57" s="139"/>
      <c r="AN57" s="139"/>
      <c r="AO57" s="139"/>
      <c r="AP57" s="136" t="s">
        <v>65</v>
      </c>
      <c r="AQ57" s="137"/>
      <c r="AR57" s="138">
        <f>'代表者記入シート（総括表）'!W35*'代表者記入シート（総括表）'!$AJ$14</f>
        <v>0</v>
      </c>
      <c r="AS57" s="139"/>
      <c r="AT57" s="139"/>
      <c r="AU57" s="139"/>
      <c r="AV57" s="136" t="s">
        <v>65</v>
      </c>
      <c r="AW57" s="137"/>
      <c r="AX57" s="159">
        <f>'代表者記入シート（総括表）'!AK35</f>
        <v>0</v>
      </c>
      <c r="AY57" s="160"/>
      <c r="AZ57" s="160"/>
      <c r="BA57" s="160"/>
      <c r="BB57" s="160"/>
      <c r="BC57" s="163" t="s">
        <v>65</v>
      </c>
      <c r="BD57" s="164"/>
      <c r="BE57" s="12"/>
      <c r="BF57" s="12"/>
      <c r="BG57" s="12"/>
      <c r="BH57" s="12"/>
      <c r="BI57" s="12"/>
    </row>
    <row r="58" spans="1:61" ht="13.2">
      <c r="A58" s="147" t="s">
        <v>40</v>
      </c>
      <c r="B58" s="148"/>
      <c r="C58" s="149"/>
      <c r="D58" s="150">
        <f>'代表者記入シート（総括表）'!L35+'代表者記入シート（総括表）'!O35</f>
        <v>0</v>
      </c>
      <c r="E58" s="151"/>
      <c r="F58" s="151"/>
      <c r="G58" s="152" t="s">
        <v>38</v>
      </c>
      <c r="H58" s="153"/>
      <c r="I58" s="150">
        <f>'代表者記入シート（総括表）'!R35+'代表者記入シート（総括表）'!U35</f>
        <v>0</v>
      </c>
      <c r="J58" s="151"/>
      <c r="K58" s="151"/>
      <c r="L58" s="152" t="s">
        <v>9</v>
      </c>
      <c r="M58" s="153"/>
      <c r="N58" s="150">
        <f>'代表者記入シート（総括表）'!Z35</f>
        <v>0</v>
      </c>
      <c r="O58" s="151"/>
      <c r="P58" s="151"/>
      <c r="Q58" s="148" t="s">
        <v>39</v>
      </c>
      <c r="R58" s="148"/>
      <c r="S58" s="148"/>
      <c r="T58" s="150">
        <f>IF($AZ$1=A58,'代表者記入シート（総括表）'!AE35,0)</f>
        <v>0</v>
      </c>
      <c r="U58" s="151"/>
      <c r="V58" s="151"/>
      <c r="W58" s="152" t="s">
        <v>9</v>
      </c>
      <c r="X58" s="153"/>
      <c r="AC58" s="142" t="s">
        <v>40</v>
      </c>
      <c r="AD58" s="142"/>
      <c r="AE58" s="142"/>
      <c r="AF58" s="143">
        <f>('代表者記入シート（総括表）'!L35+'代表者記入シート（総括表）'!O35)*'代表者記入シート（総括表）'!$AH$14</f>
        <v>0</v>
      </c>
      <c r="AG58" s="144"/>
      <c r="AH58" s="144"/>
      <c r="AI58" s="144"/>
      <c r="AJ58" s="145" t="s">
        <v>65</v>
      </c>
      <c r="AK58" s="146"/>
      <c r="AL58" s="143">
        <f>('代表者記入シート（総括表）'!R35+'代表者記入シート（総括表）'!U35)*'代表者記入シート（総括表）'!$AI$14</f>
        <v>0</v>
      </c>
      <c r="AM58" s="144"/>
      <c r="AN58" s="144"/>
      <c r="AO58" s="144"/>
      <c r="AP58" s="145" t="s">
        <v>65</v>
      </c>
      <c r="AQ58" s="146"/>
      <c r="AR58" s="143">
        <f>'代表者記入シート（総括表）'!Z35*'代表者記入シート（総括表）'!$AJ$14</f>
        <v>0</v>
      </c>
      <c r="AS58" s="144"/>
      <c r="AT58" s="144"/>
      <c r="AU58" s="144"/>
      <c r="AV58" s="145" t="s">
        <v>65</v>
      </c>
      <c r="AW58" s="146"/>
      <c r="AX58" s="161"/>
      <c r="AY58" s="162"/>
      <c r="AZ58" s="162"/>
      <c r="BA58" s="162"/>
      <c r="BB58" s="162"/>
      <c r="BC58" s="165"/>
      <c r="BD58" s="166"/>
      <c r="BE58" s="12"/>
      <c r="BF58" s="12"/>
      <c r="BG58" s="12"/>
      <c r="BH58" s="12"/>
      <c r="BI58" s="12"/>
    </row>
    <row r="59" spans="1:61" ht="13.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row>
    <row r="60" spans="1:61" ht="13.2"/>
    <row r="61" spans="1:61" ht="15" customHeight="1">
      <c r="A61" s="155">
        <f>F3</f>
        <v>0</v>
      </c>
      <c r="B61" s="155"/>
      <c r="C61" s="155"/>
      <c r="D61" s="155"/>
      <c r="E61" s="155"/>
      <c r="F61" s="155"/>
      <c r="G61" s="126" t="s">
        <v>83</v>
      </c>
      <c r="H61" s="126"/>
      <c r="I61" s="126"/>
      <c r="J61" s="126"/>
      <c r="K61" s="126"/>
      <c r="L61" s="126"/>
      <c r="M61" s="126"/>
      <c r="N61" s="126"/>
      <c r="O61" s="126"/>
      <c r="P61" s="126"/>
      <c r="Q61" s="126"/>
      <c r="R61" s="126"/>
      <c r="S61" s="126"/>
      <c r="T61" s="126"/>
      <c r="U61" s="126"/>
      <c r="V61" s="126"/>
      <c r="W61" s="126"/>
      <c r="X61" s="126"/>
      <c r="AC61" s="141" t="s">
        <v>84</v>
      </c>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row>
    <row r="62" spans="1:61" ht="15" customHeight="1">
      <c r="A62" s="156"/>
      <c r="B62" s="157"/>
      <c r="C62" s="158"/>
      <c r="D62" s="122" t="s">
        <v>35</v>
      </c>
      <c r="E62" s="123"/>
      <c r="F62" s="123"/>
      <c r="G62" s="123"/>
      <c r="H62" s="124"/>
      <c r="I62" s="122" t="s">
        <v>20</v>
      </c>
      <c r="J62" s="123"/>
      <c r="K62" s="123"/>
      <c r="L62" s="123"/>
      <c r="M62" s="124"/>
      <c r="N62" s="122" t="s">
        <v>21</v>
      </c>
      <c r="O62" s="123"/>
      <c r="P62" s="123"/>
      <c r="Q62" s="123"/>
      <c r="R62" s="123"/>
      <c r="S62" s="123"/>
      <c r="T62" s="122" t="s">
        <v>78</v>
      </c>
      <c r="U62" s="123"/>
      <c r="V62" s="123"/>
      <c r="W62" s="123"/>
      <c r="X62" s="124"/>
      <c r="AC62" s="140"/>
      <c r="AD62" s="140"/>
      <c r="AE62" s="140"/>
      <c r="AF62" s="121" t="s">
        <v>35</v>
      </c>
      <c r="AG62" s="121"/>
      <c r="AH62" s="121"/>
      <c r="AI62" s="121"/>
      <c r="AJ62" s="121"/>
      <c r="AK62" s="121"/>
      <c r="AL62" s="121" t="s">
        <v>20</v>
      </c>
      <c r="AM62" s="121"/>
      <c r="AN62" s="121"/>
      <c r="AO62" s="121"/>
      <c r="AP62" s="121"/>
      <c r="AQ62" s="121"/>
      <c r="AR62" s="121" t="s">
        <v>21</v>
      </c>
      <c r="AS62" s="121"/>
      <c r="AT62" s="121"/>
      <c r="AU62" s="121"/>
      <c r="AV62" s="121"/>
      <c r="AW62" s="121"/>
      <c r="AX62" s="121" t="s">
        <v>36</v>
      </c>
      <c r="AY62" s="121"/>
      <c r="AZ62" s="121"/>
      <c r="BA62" s="121"/>
      <c r="BB62" s="121"/>
      <c r="BC62" s="121"/>
      <c r="BD62" s="121"/>
    </row>
    <row r="63" spans="1:61" ht="15" customHeight="1">
      <c r="A63" s="122" t="s">
        <v>37</v>
      </c>
      <c r="B63" s="123"/>
      <c r="C63" s="124"/>
      <c r="D63" s="117">
        <f>IF($AZ$1=$A$64,0,COUNTA($H$13:$N$28))</f>
        <v>0</v>
      </c>
      <c r="E63" s="118"/>
      <c r="F63" s="118"/>
      <c r="G63" s="119" t="s">
        <v>38</v>
      </c>
      <c r="H63" s="120"/>
      <c r="I63" s="117">
        <f>IF($AZ$1=$A$64,0,COUNTA($H$29:$N$36))</f>
        <v>0</v>
      </c>
      <c r="J63" s="118"/>
      <c r="K63" s="118"/>
      <c r="L63" s="119" t="s">
        <v>9</v>
      </c>
      <c r="M63" s="120"/>
      <c r="N63" s="117">
        <f>IF($AZ$1=$A$64,0,COUNTA($H$37))</f>
        <v>0</v>
      </c>
      <c r="O63" s="118"/>
      <c r="P63" s="118"/>
      <c r="Q63" s="123" t="s">
        <v>39</v>
      </c>
      <c r="R63" s="123"/>
      <c r="S63" s="123"/>
      <c r="T63" s="117">
        <f>IF($AZ$1=$A$64,0,$AT$68)</f>
        <v>0</v>
      </c>
      <c r="U63" s="118"/>
      <c r="V63" s="118"/>
      <c r="W63" s="119" t="s">
        <v>9</v>
      </c>
      <c r="X63" s="120"/>
      <c r="AC63" s="121" t="s">
        <v>37</v>
      </c>
      <c r="AD63" s="121"/>
      <c r="AE63" s="121"/>
      <c r="AF63" s="109">
        <f>D63*'代表者記入シート（総括表）'!$AH$14</f>
        <v>0</v>
      </c>
      <c r="AG63" s="110"/>
      <c r="AH63" s="110"/>
      <c r="AI63" s="110"/>
      <c r="AJ63" s="111" t="s">
        <v>65</v>
      </c>
      <c r="AK63" s="112"/>
      <c r="AL63" s="109">
        <f>I63*'代表者記入シート（総括表）'!$AI$14</f>
        <v>0</v>
      </c>
      <c r="AM63" s="110"/>
      <c r="AN63" s="110"/>
      <c r="AO63" s="110"/>
      <c r="AP63" s="111" t="s">
        <v>65</v>
      </c>
      <c r="AQ63" s="112"/>
      <c r="AR63" s="109">
        <f>N63*'代表者記入シート（総括表）'!$AJ$14</f>
        <v>0</v>
      </c>
      <c r="AS63" s="110"/>
      <c r="AT63" s="110"/>
      <c r="AU63" s="110"/>
      <c r="AV63" s="111" t="s">
        <v>65</v>
      </c>
      <c r="AW63" s="112"/>
      <c r="AX63" s="159">
        <f>AF63+AF64+AL63+AL64+AR63+AR64</f>
        <v>0</v>
      </c>
      <c r="AY63" s="160"/>
      <c r="AZ63" s="160"/>
      <c r="BA63" s="160"/>
      <c r="BB63" s="160"/>
      <c r="BC63" s="163" t="s">
        <v>65</v>
      </c>
      <c r="BD63" s="164"/>
    </row>
    <row r="64" spans="1:61" ht="13.2">
      <c r="A64" s="122" t="s">
        <v>40</v>
      </c>
      <c r="B64" s="123"/>
      <c r="C64" s="124"/>
      <c r="D64" s="117">
        <f>IF($AZ$1=$A$63,0,COUNTA($H$13:$N$28))</f>
        <v>0</v>
      </c>
      <c r="E64" s="118"/>
      <c r="F64" s="118"/>
      <c r="G64" s="119" t="s">
        <v>38</v>
      </c>
      <c r="H64" s="120"/>
      <c r="I64" s="117">
        <f>IF($AZ$1=$A$63,0,COUNTA($H$29:$N$36))</f>
        <v>0</v>
      </c>
      <c r="J64" s="118"/>
      <c r="K64" s="118"/>
      <c r="L64" s="119" t="s">
        <v>9</v>
      </c>
      <c r="M64" s="120"/>
      <c r="N64" s="117">
        <f>IF($AZ$1=$A$63,0,COUNTA($H$37))</f>
        <v>0</v>
      </c>
      <c r="O64" s="118"/>
      <c r="P64" s="118"/>
      <c r="Q64" s="123" t="s">
        <v>39</v>
      </c>
      <c r="R64" s="123"/>
      <c r="S64" s="123"/>
      <c r="T64" s="117">
        <f>IF($AZ$1=$A$63,0,$AT$68)</f>
        <v>0</v>
      </c>
      <c r="U64" s="118"/>
      <c r="V64" s="118"/>
      <c r="W64" s="119" t="s">
        <v>9</v>
      </c>
      <c r="X64" s="120"/>
      <c r="AC64" s="121" t="s">
        <v>40</v>
      </c>
      <c r="AD64" s="121"/>
      <c r="AE64" s="121"/>
      <c r="AF64" s="109">
        <f>D64*'代表者記入シート（総括表）'!$AH$14</f>
        <v>0</v>
      </c>
      <c r="AG64" s="110"/>
      <c r="AH64" s="110"/>
      <c r="AI64" s="110"/>
      <c r="AJ64" s="111" t="s">
        <v>65</v>
      </c>
      <c r="AK64" s="112"/>
      <c r="AL64" s="109">
        <f>I64*'代表者記入シート（総括表）'!$AI$14</f>
        <v>0</v>
      </c>
      <c r="AM64" s="110"/>
      <c r="AN64" s="110"/>
      <c r="AO64" s="110"/>
      <c r="AP64" s="111" t="s">
        <v>65</v>
      </c>
      <c r="AQ64" s="112"/>
      <c r="AR64" s="109">
        <f>N64*'代表者記入シート（総括表）'!$AJ$14</f>
        <v>0</v>
      </c>
      <c r="AS64" s="110"/>
      <c r="AT64" s="110"/>
      <c r="AU64" s="110"/>
      <c r="AV64" s="111" t="s">
        <v>65</v>
      </c>
      <c r="AW64" s="112"/>
      <c r="AX64" s="161"/>
      <c r="AY64" s="162"/>
      <c r="AZ64" s="162"/>
      <c r="BA64" s="162"/>
      <c r="BB64" s="162"/>
      <c r="BC64" s="165"/>
      <c r="BD64" s="166"/>
    </row>
    <row r="65" spans="1:183" ht="13.2">
      <c r="A65" s="15"/>
    </row>
    <row r="66" spans="1:183" s="7" customFormat="1" ht="14.4">
      <c r="C66" s="7" t="s">
        <v>15</v>
      </c>
      <c r="G66" s="116">
        <v>3</v>
      </c>
      <c r="H66" s="116"/>
      <c r="K66" s="7" t="s">
        <v>41</v>
      </c>
      <c r="O66" s="22" t="s">
        <v>109</v>
      </c>
      <c r="P66" s="22"/>
      <c r="Q66" s="22"/>
      <c r="R66" s="22"/>
      <c r="S66" s="22"/>
      <c r="T66" s="114">
        <v>40</v>
      </c>
      <c r="U66" s="114"/>
      <c r="AB66" s="16"/>
      <c r="AC66" s="16"/>
      <c r="AD66" s="16"/>
      <c r="AE66" s="16"/>
      <c r="AF66" s="16"/>
      <c r="AG66" s="16"/>
      <c r="AH66" s="16"/>
      <c r="AI66" s="16"/>
      <c r="AJ66" s="16"/>
      <c r="AK66" s="16" t="s">
        <v>63</v>
      </c>
      <c r="AL66" s="16"/>
      <c r="AM66" s="16"/>
      <c r="AN66" s="16"/>
      <c r="AO66" s="16"/>
      <c r="AP66" s="16"/>
      <c r="AQ66" s="16"/>
      <c r="AR66" s="16"/>
      <c r="AS66" s="16"/>
      <c r="AT66" s="154">
        <f>COUNTA($O$13:$S$44)</f>
        <v>0</v>
      </c>
      <c r="AU66" s="154"/>
      <c r="AV66" s="16"/>
      <c r="AW66" s="16"/>
      <c r="AX66" s="16"/>
      <c r="AY66" s="16"/>
      <c r="AZ66" s="16"/>
      <c r="BA66" s="15"/>
      <c r="BB66" s="15"/>
      <c r="BC66" s="15"/>
      <c r="BD66" s="15"/>
      <c r="BE66" s="15"/>
      <c r="BF66" s="15"/>
      <c r="BG66" s="15"/>
      <c r="BH66" s="15"/>
      <c r="BI66" s="15"/>
      <c r="BJ66" s="21"/>
      <c r="BK66" s="16"/>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row>
    <row r="67" spans="1:183" s="7" customFormat="1" ht="14.4">
      <c r="C67" s="7" t="s">
        <v>17</v>
      </c>
      <c r="G67" s="116">
        <v>2</v>
      </c>
      <c r="H67" s="116"/>
      <c r="K67" s="7" t="s">
        <v>42</v>
      </c>
      <c r="O67" s="17" t="s">
        <v>110</v>
      </c>
      <c r="P67" s="17"/>
      <c r="Q67" s="17"/>
      <c r="T67" s="114">
        <v>41</v>
      </c>
      <c r="U67" s="114"/>
      <c r="AB67" s="16"/>
      <c r="AC67" s="16"/>
      <c r="AD67" s="16"/>
      <c r="AE67" s="16"/>
      <c r="AF67" s="16"/>
      <c r="AG67" s="16"/>
      <c r="AH67" s="16"/>
      <c r="AI67" s="16"/>
      <c r="AJ67" s="16"/>
      <c r="AK67" s="16" t="s">
        <v>64</v>
      </c>
      <c r="AL67" s="16"/>
      <c r="AM67" s="16"/>
      <c r="AN67" s="16"/>
      <c r="AO67" s="16"/>
      <c r="AP67" s="16"/>
      <c r="AQ67" s="16"/>
      <c r="AR67" s="16"/>
      <c r="AS67" s="16"/>
      <c r="AT67" s="154">
        <f>COUNTIF($BG$37:$BI$44,$K$66)</f>
        <v>0</v>
      </c>
      <c r="AU67" s="154">
        <f t="shared" ref="AU67" si="49">COUNTIF($BG$37:$BI$44,$K$67)</f>
        <v>0</v>
      </c>
      <c r="AV67" s="16"/>
      <c r="AW67" s="16"/>
      <c r="AX67" s="16"/>
      <c r="AY67" s="16"/>
      <c r="AZ67" s="16"/>
      <c r="BA67" s="15"/>
      <c r="BB67" s="15"/>
      <c r="BC67" s="15"/>
      <c r="BD67" s="15"/>
      <c r="BE67" s="15"/>
      <c r="BF67" s="15"/>
      <c r="BG67" s="15"/>
      <c r="BH67" s="15"/>
      <c r="BI67" s="15"/>
      <c r="BJ67" s="21"/>
      <c r="BK67" s="16"/>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row>
    <row r="68" spans="1:183" s="7" customFormat="1" ht="14.4">
      <c r="C68" s="7" t="s">
        <v>26</v>
      </c>
      <c r="G68" s="116">
        <v>1</v>
      </c>
      <c r="H68" s="116"/>
      <c r="O68" s="17" t="s">
        <v>111</v>
      </c>
      <c r="P68" s="17"/>
      <c r="Q68" s="17"/>
      <c r="T68" s="114">
        <v>42</v>
      </c>
      <c r="U68" s="114"/>
      <c r="AB68" s="16"/>
      <c r="AC68" s="16"/>
      <c r="AD68" s="16"/>
      <c r="AE68" s="16"/>
      <c r="AF68" s="16"/>
      <c r="AG68" s="16"/>
      <c r="AH68" s="16"/>
      <c r="AI68" s="16"/>
      <c r="AJ68" s="16"/>
      <c r="AK68" s="19" t="s">
        <v>140</v>
      </c>
      <c r="AL68" s="16"/>
      <c r="AM68" s="16"/>
      <c r="AN68" s="16"/>
      <c r="AO68" s="16"/>
      <c r="AP68" s="16"/>
      <c r="AQ68" s="16"/>
      <c r="AR68" s="16"/>
      <c r="AS68" s="16"/>
      <c r="AT68" s="154">
        <f>IF($AZ$1=$A$63,AT66-AT67,0)</f>
        <v>0</v>
      </c>
      <c r="AU68" s="154"/>
      <c r="AV68" s="16"/>
      <c r="AW68" s="16"/>
      <c r="AX68" s="16"/>
      <c r="AY68" s="16"/>
      <c r="AZ68" s="16"/>
      <c r="BA68" s="15"/>
      <c r="BB68" s="15"/>
      <c r="BC68" s="15"/>
      <c r="BD68" s="15"/>
      <c r="BE68" s="15"/>
      <c r="BF68" s="15"/>
      <c r="BG68" s="15"/>
      <c r="BH68" s="15"/>
      <c r="BI68" s="15"/>
      <c r="BJ68" s="21"/>
      <c r="BK68" s="16"/>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row>
    <row r="69" spans="1:183" s="7" customFormat="1" ht="14.4">
      <c r="C69" s="7" t="s">
        <v>44</v>
      </c>
      <c r="O69" s="17" t="s">
        <v>112</v>
      </c>
      <c r="P69" s="17"/>
      <c r="Q69" s="17"/>
      <c r="T69" s="114">
        <v>43</v>
      </c>
      <c r="U69" s="114"/>
      <c r="AB69" s="16"/>
      <c r="AC69" s="16"/>
      <c r="AD69" s="16"/>
      <c r="AE69" s="16"/>
      <c r="AF69" s="16"/>
      <c r="AG69" s="16"/>
      <c r="AH69" s="16"/>
      <c r="AI69" s="16"/>
      <c r="AJ69" s="16"/>
      <c r="AK69" s="19" t="s">
        <v>141</v>
      </c>
      <c r="AL69" s="16"/>
      <c r="AM69" s="16"/>
      <c r="AN69" s="16"/>
      <c r="AO69" s="16"/>
      <c r="AP69" s="16"/>
      <c r="AQ69" s="16"/>
      <c r="AR69" s="16"/>
      <c r="AS69" s="16"/>
      <c r="AT69" s="154">
        <f>IF($AZ$1=$A$64,AT66-AT67,0)</f>
        <v>0</v>
      </c>
      <c r="AU69" s="154"/>
      <c r="AV69" s="16"/>
      <c r="AW69" s="16"/>
      <c r="AX69" s="16"/>
      <c r="AY69" s="16"/>
      <c r="AZ69" s="16"/>
      <c r="BA69" s="15"/>
      <c r="BB69" s="15"/>
      <c r="BC69" s="15"/>
      <c r="BD69" s="15"/>
      <c r="BE69" s="15"/>
      <c r="BF69" s="15"/>
      <c r="BG69" s="15"/>
      <c r="BH69" s="15"/>
      <c r="BI69" s="15"/>
      <c r="BJ69" s="21"/>
      <c r="BK69" s="16"/>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row>
    <row r="70" spans="1:183" s="7" customFormat="1" ht="14.4">
      <c r="C70" s="7" t="s">
        <v>22</v>
      </c>
      <c r="O70" s="17" t="s">
        <v>113</v>
      </c>
      <c r="P70" s="17"/>
      <c r="Q70" s="17"/>
      <c r="T70" s="114">
        <v>44</v>
      </c>
      <c r="U70" s="114"/>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5"/>
      <c r="BB70" s="15"/>
      <c r="BC70" s="15"/>
      <c r="BD70" s="15"/>
      <c r="BE70" s="15"/>
      <c r="BF70" s="15"/>
      <c r="BG70" s="15"/>
      <c r="BH70" s="15"/>
      <c r="BI70" s="15"/>
      <c r="BJ70" s="21"/>
      <c r="BK70" s="16"/>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row>
    <row r="71" spans="1:183" s="7" customFormat="1" ht="14.4">
      <c r="C71" s="7" t="s">
        <v>45</v>
      </c>
      <c r="O71" s="113" t="s">
        <v>114</v>
      </c>
      <c r="P71" s="113"/>
      <c r="Q71" s="113"/>
      <c r="R71" s="113"/>
      <c r="S71" s="113"/>
      <c r="T71" s="114">
        <v>45</v>
      </c>
      <c r="U71" s="114"/>
      <c r="AH71" s="16"/>
      <c r="AI71" s="16"/>
      <c r="AJ71" s="16"/>
      <c r="AK71" s="16"/>
      <c r="AL71" s="16"/>
      <c r="AM71" s="16"/>
      <c r="AN71" s="16"/>
      <c r="AO71" s="16"/>
      <c r="AP71" s="16"/>
      <c r="AQ71" s="16"/>
      <c r="AR71" s="16"/>
      <c r="AS71" s="16"/>
      <c r="AT71" s="16"/>
      <c r="AU71" s="16"/>
      <c r="AV71" s="16"/>
      <c r="AW71" s="16"/>
      <c r="AX71" s="16"/>
      <c r="AY71" s="16"/>
      <c r="AZ71" s="16"/>
      <c r="BA71" s="15"/>
      <c r="BB71" s="15"/>
      <c r="BC71" s="15"/>
      <c r="BD71" s="15"/>
      <c r="BE71" s="15"/>
      <c r="BF71" s="15"/>
      <c r="BG71" s="15"/>
      <c r="BH71" s="15"/>
      <c r="BI71" s="15"/>
      <c r="BJ71" s="21"/>
      <c r="BK71" s="16"/>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row>
    <row r="72" spans="1:183" s="7" customFormat="1" ht="14.4">
      <c r="C72" s="7" t="s">
        <v>23</v>
      </c>
      <c r="O72" s="17" t="s">
        <v>115</v>
      </c>
      <c r="P72" s="17"/>
      <c r="Q72" s="17"/>
      <c r="T72" s="114">
        <v>46</v>
      </c>
      <c r="U72" s="114"/>
      <c r="AH72" s="16"/>
      <c r="AI72" s="16"/>
      <c r="AJ72" s="16"/>
      <c r="AK72" s="16"/>
      <c r="AL72" s="16"/>
      <c r="AM72" s="16"/>
      <c r="AN72" s="16"/>
      <c r="AO72" s="16"/>
      <c r="AP72" s="16"/>
      <c r="AQ72" s="16"/>
      <c r="AR72" s="16"/>
      <c r="AS72" s="16"/>
      <c r="AT72" s="16"/>
      <c r="AU72" s="16"/>
      <c r="AV72" s="16"/>
      <c r="AW72" s="16"/>
      <c r="AX72" s="16"/>
      <c r="AY72" s="16"/>
      <c r="AZ72" s="16"/>
      <c r="BA72" s="15"/>
      <c r="BB72" s="15"/>
      <c r="BC72" s="15"/>
      <c r="BD72" s="15"/>
      <c r="BE72" s="15"/>
      <c r="BF72" s="15"/>
      <c r="BG72" s="15"/>
      <c r="BH72" s="15"/>
      <c r="BI72" s="15"/>
      <c r="BJ72" s="21"/>
      <c r="BK72" s="16"/>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row>
    <row r="73" spans="1:183" s="7" customFormat="1" ht="14.4">
      <c r="C73" s="7" t="s">
        <v>46</v>
      </c>
      <c r="O73" s="17" t="s">
        <v>116</v>
      </c>
      <c r="P73" s="17"/>
      <c r="Q73" s="17"/>
      <c r="T73" s="114">
        <v>47</v>
      </c>
      <c r="U73" s="114"/>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5"/>
      <c r="BB73" s="15"/>
      <c r="BC73" s="15"/>
      <c r="BD73" s="15"/>
      <c r="BE73" s="15"/>
      <c r="BF73" s="15"/>
      <c r="BG73" s="15"/>
      <c r="BH73" s="15"/>
      <c r="BI73" s="15"/>
      <c r="BJ73" s="21"/>
      <c r="BK73" s="16"/>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row>
    <row r="74" spans="1:183" s="7" customFormat="1" ht="14.4">
      <c r="C74" s="7" t="s">
        <v>47</v>
      </c>
      <c r="O74" s="17"/>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5"/>
      <c r="BB74" s="15"/>
      <c r="BC74" s="15"/>
      <c r="BD74" s="15"/>
      <c r="BE74" s="15"/>
      <c r="BF74" s="15"/>
      <c r="BG74" s="15"/>
      <c r="BH74" s="15"/>
      <c r="BI74" s="15"/>
      <c r="BJ74" s="21"/>
      <c r="BK74" s="16"/>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row>
    <row r="75" spans="1:183" s="7" customFormat="1" ht="13.2">
      <c r="C75" s="7" t="s">
        <v>25</v>
      </c>
      <c r="O75" s="16" t="s">
        <v>32</v>
      </c>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5"/>
      <c r="BB75" s="15"/>
      <c r="BC75" s="15"/>
      <c r="BD75" s="15"/>
      <c r="BE75" s="15"/>
      <c r="BF75" s="15"/>
      <c r="BG75" s="15"/>
      <c r="BH75" s="15"/>
      <c r="BI75" s="15"/>
      <c r="BJ75" s="21"/>
      <c r="BK75" s="16"/>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row>
    <row r="76" spans="1:183" s="7" customFormat="1" ht="13.2">
      <c r="O76" s="16" t="s">
        <v>43</v>
      </c>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5"/>
      <c r="BB76" s="15"/>
      <c r="BC76" s="15"/>
      <c r="BD76" s="15"/>
      <c r="BE76" s="15"/>
      <c r="BF76" s="15"/>
      <c r="BG76" s="15"/>
      <c r="BH76" s="15"/>
      <c r="BI76" s="15"/>
      <c r="BJ76" s="21"/>
      <c r="BK76" s="16"/>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row>
    <row r="77" spans="1:183" s="7" customFormat="1" ht="14.4">
      <c r="O77" s="17"/>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5"/>
      <c r="BB77" s="15"/>
      <c r="BC77" s="15"/>
      <c r="BD77" s="15"/>
      <c r="BE77" s="15"/>
      <c r="BF77" s="15"/>
      <c r="BG77" s="15"/>
      <c r="BH77" s="15"/>
      <c r="BI77" s="15"/>
      <c r="BJ77" s="21"/>
      <c r="BK77" s="16"/>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row>
    <row r="78" spans="1:183" s="7" customFormat="1" ht="14.4">
      <c r="C78" s="7" t="s">
        <v>85</v>
      </c>
      <c r="G78" s="114">
        <v>1</v>
      </c>
      <c r="H78" s="114"/>
      <c r="M78" s="7" t="s">
        <v>90</v>
      </c>
      <c r="O78" s="17"/>
      <c r="W78" s="115">
        <v>1</v>
      </c>
      <c r="X78" s="115"/>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5"/>
      <c r="BB78" s="15"/>
      <c r="BC78" s="15"/>
      <c r="BD78" s="15"/>
      <c r="BE78" s="15"/>
      <c r="BF78" s="15"/>
      <c r="BG78" s="15"/>
      <c r="BH78" s="15"/>
      <c r="BI78" s="15"/>
      <c r="BJ78" s="21"/>
      <c r="BK78" s="16"/>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row>
    <row r="79" spans="1:183" s="7" customFormat="1" ht="14.4">
      <c r="C79" s="7" t="s">
        <v>86</v>
      </c>
      <c r="G79" s="114">
        <v>2</v>
      </c>
      <c r="H79" s="114"/>
      <c r="M79" s="7" t="s">
        <v>89</v>
      </c>
      <c r="O79" s="17"/>
      <c r="W79" s="115">
        <v>2</v>
      </c>
      <c r="X79" s="115"/>
      <c r="BA79" s="15"/>
      <c r="BB79" s="15"/>
      <c r="BC79" s="15"/>
      <c r="BD79" s="15"/>
      <c r="BE79" s="15"/>
      <c r="BF79" s="15"/>
      <c r="BG79" s="15"/>
      <c r="BH79" s="15"/>
      <c r="BI79" s="15"/>
      <c r="BJ79" s="21"/>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row>
    <row r="80" spans="1:183" s="7" customFormat="1" ht="14.4">
      <c r="M80" s="7" t="s">
        <v>88</v>
      </c>
      <c r="O80" s="17"/>
      <c r="W80" s="115">
        <v>3</v>
      </c>
      <c r="X80" s="115"/>
      <c r="BA80" s="15"/>
      <c r="BB80" s="15"/>
      <c r="BC80" s="15"/>
      <c r="BD80" s="15"/>
      <c r="BE80" s="15"/>
      <c r="BF80" s="15"/>
      <c r="BG80" s="15"/>
      <c r="BH80" s="15"/>
      <c r="BI80" s="15"/>
      <c r="BJ80" s="21"/>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row>
    <row r="81" spans="2:183" s="7" customFormat="1" ht="14.4">
      <c r="M81" s="7" t="s">
        <v>87</v>
      </c>
      <c r="O81" s="17"/>
      <c r="W81" s="115">
        <v>4</v>
      </c>
      <c r="X81" s="115"/>
      <c r="BA81" s="15"/>
      <c r="BB81" s="15"/>
      <c r="BC81" s="15"/>
      <c r="BD81" s="15"/>
      <c r="BE81" s="15"/>
      <c r="BF81" s="15"/>
      <c r="BG81" s="15"/>
      <c r="BH81" s="15"/>
      <c r="BI81" s="15"/>
      <c r="BJ81" s="21"/>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row>
    <row r="82" spans="2:183" s="7" customFormat="1" ht="14.4">
      <c r="M82" s="7" t="s">
        <v>91</v>
      </c>
      <c r="O82" s="17"/>
      <c r="W82" s="115">
        <v>5</v>
      </c>
      <c r="X82" s="115"/>
      <c r="BA82" s="15"/>
      <c r="BB82" s="15"/>
      <c r="BC82" s="15"/>
      <c r="BD82" s="15"/>
      <c r="BE82" s="15"/>
      <c r="BF82" s="15"/>
      <c r="BG82" s="15"/>
      <c r="BH82" s="15"/>
      <c r="BI82" s="15"/>
      <c r="BJ82" s="21"/>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row>
    <row r="83" spans="2:183" s="7" customFormat="1" ht="14.4">
      <c r="O83" s="17"/>
      <c r="W83" s="16"/>
      <c r="BA83" s="15"/>
      <c r="BB83" s="15"/>
      <c r="BC83" s="15"/>
      <c r="BD83" s="15"/>
      <c r="BE83" s="15"/>
      <c r="BF83" s="15"/>
      <c r="BG83" s="15"/>
      <c r="BH83" s="15"/>
      <c r="BI83" s="15"/>
      <c r="BJ83" s="21"/>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row>
    <row r="84" spans="2:183" s="10" customFormat="1" ht="14.4">
      <c r="O84" s="2"/>
      <c r="W84" s="12"/>
      <c r="BA84" s="15"/>
      <c r="BB84" s="15"/>
      <c r="BC84" s="15"/>
      <c r="BD84" s="15"/>
      <c r="BE84" s="15"/>
      <c r="BF84" s="15"/>
      <c r="BG84" s="15"/>
      <c r="BH84" s="15"/>
      <c r="BI84" s="15"/>
      <c r="BJ84" s="21"/>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row>
    <row r="85" spans="2:183" s="10" customFormat="1" ht="14.4">
      <c r="O85" s="2"/>
      <c r="W85" s="12"/>
      <c r="BA85" s="15"/>
      <c r="BB85" s="15"/>
      <c r="BC85" s="15"/>
      <c r="BD85" s="15"/>
      <c r="BE85" s="15"/>
      <c r="BF85" s="15"/>
      <c r="BG85" s="15"/>
      <c r="BH85" s="15"/>
      <c r="BI85" s="15"/>
      <c r="BJ85" s="21"/>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c r="EQ85" s="20"/>
      <c r="ER85" s="20"/>
      <c r="ES85" s="20"/>
      <c r="ET85" s="20"/>
      <c r="EU85" s="20"/>
      <c r="EV85" s="20"/>
      <c r="EW85" s="20"/>
      <c r="EX85" s="20"/>
      <c r="EY85" s="20"/>
      <c r="EZ85" s="20"/>
      <c r="FA85" s="20"/>
      <c r="FB85" s="20"/>
      <c r="FC85" s="20"/>
      <c r="FD85" s="20"/>
      <c r="FE85" s="20"/>
      <c r="FF85" s="20"/>
      <c r="FG85" s="20"/>
      <c r="FH85" s="20"/>
      <c r="FI85" s="20"/>
      <c r="FJ85" s="20"/>
      <c r="FK85" s="20"/>
      <c r="FL85" s="20"/>
      <c r="FM85" s="20"/>
      <c r="FN85" s="20"/>
      <c r="FO85" s="20"/>
      <c r="FP85" s="20"/>
      <c r="FQ85" s="20"/>
      <c r="FR85" s="20"/>
      <c r="FS85" s="20"/>
      <c r="FT85" s="20"/>
      <c r="FU85" s="20"/>
      <c r="FV85" s="20"/>
      <c r="FW85" s="20"/>
      <c r="FX85" s="20"/>
      <c r="FY85" s="20"/>
      <c r="FZ85" s="20"/>
      <c r="GA85" s="20"/>
    </row>
    <row r="86" spans="2:183" s="10" customFormat="1" ht="14.4">
      <c r="O86" s="2"/>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c r="EQ86" s="20"/>
      <c r="ER86" s="20"/>
      <c r="ES86" s="20"/>
      <c r="ET86" s="20"/>
      <c r="EU86" s="20"/>
      <c r="EV86" s="20"/>
      <c r="EW86" s="20"/>
      <c r="EX86" s="20"/>
      <c r="EY86" s="20"/>
      <c r="EZ86" s="20"/>
      <c r="FA86" s="20"/>
      <c r="FB86" s="20"/>
      <c r="FC86" s="20"/>
      <c r="FD86" s="20"/>
      <c r="FE86" s="20"/>
      <c r="FF86" s="20"/>
      <c r="FG86" s="20"/>
      <c r="FH86" s="20"/>
      <c r="FI86" s="20"/>
      <c r="FJ86" s="20"/>
      <c r="FK86" s="20"/>
      <c r="FL86" s="20"/>
      <c r="FM86" s="20"/>
      <c r="FN86" s="20"/>
      <c r="FO86" s="20"/>
      <c r="FP86" s="20"/>
      <c r="FQ86" s="20"/>
      <c r="FR86" s="20"/>
      <c r="FS86" s="20"/>
      <c r="FT86" s="20"/>
      <c r="FU86" s="20"/>
      <c r="FV86" s="20"/>
      <c r="FW86" s="20"/>
      <c r="FX86" s="20"/>
      <c r="FY86" s="20"/>
      <c r="FZ86" s="20"/>
      <c r="GA86" s="20"/>
    </row>
    <row r="87" spans="2:183" s="12" customFormat="1" ht="14.4">
      <c r="B87" s="16"/>
      <c r="C87" s="16"/>
      <c r="D87" s="16"/>
      <c r="E87" s="16"/>
      <c r="F87" s="16"/>
      <c r="G87" s="16"/>
      <c r="H87" s="16"/>
      <c r="I87" s="16"/>
      <c r="J87" s="16"/>
      <c r="K87" s="16"/>
      <c r="L87" s="16"/>
      <c r="M87" s="16"/>
      <c r="N87" s="16"/>
      <c r="O87" s="2"/>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c r="ES87" s="20"/>
      <c r="ET87" s="20"/>
      <c r="EU87" s="20"/>
      <c r="EV87" s="20"/>
      <c r="EW87" s="20"/>
      <c r="EX87" s="20"/>
      <c r="EY87" s="20"/>
      <c r="EZ87" s="20"/>
      <c r="FA87" s="20"/>
      <c r="FB87" s="20"/>
      <c r="FC87" s="20"/>
      <c r="FD87" s="20"/>
      <c r="FE87" s="20"/>
      <c r="FF87" s="20"/>
      <c r="FG87" s="20"/>
      <c r="FH87" s="20"/>
      <c r="FI87" s="20"/>
      <c r="FJ87" s="20"/>
      <c r="FK87" s="20"/>
      <c r="FL87" s="20"/>
      <c r="FM87" s="20"/>
      <c r="FN87" s="20"/>
      <c r="FO87" s="20"/>
      <c r="FP87" s="20"/>
      <c r="FQ87" s="20"/>
      <c r="FR87" s="20"/>
      <c r="FS87" s="20"/>
      <c r="FT87" s="20"/>
      <c r="FU87" s="20"/>
      <c r="FV87" s="20"/>
      <c r="FW87" s="20"/>
      <c r="FX87" s="20"/>
      <c r="FY87" s="20"/>
      <c r="FZ87" s="20"/>
      <c r="GA87" s="20"/>
    </row>
    <row r="88" spans="2:183" s="12" customFormat="1" ht="14.4">
      <c r="B88" s="16"/>
      <c r="C88" s="16"/>
      <c r="D88" s="16"/>
      <c r="E88" s="16"/>
      <c r="F88" s="16"/>
      <c r="G88" s="16"/>
      <c r="H88" s="16"/>
      <c r="I88" s="16"/>
      <c r="J88" s="16"/>
      <c r="K88" s="16"/>
      <c r="L88" s="16"/>
      <c r="M88" s="16"/>
      <c r="N88" s="16"/>
      <c r="O88" s="2"/>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c r="EQ88" s="20"/>
      <c r="ER88" s="20"/>
      <c r="ES88" s="20"/>
      <c r="ET88" s="20"/>
      <c r="EU88" s="20"/>
      <c r="EV88" s="20"/>
      <c r="EW88" s="20"/>
      <c r="EX88" s="20"/>
      <c r="EY88" s="20"/>
      <c r="EZ88" s="20"/>
      <c r="FA88" s="20"/>
      <c r="FB88" s="20"/>
      <c r="FC88" s="20"/>
      <c r="FD88" s="20"/>
      <c r="FE88" s="20"/>
      <c r="FF88" s="20"/>
      <c r="FG88" s="20"/>
      <c r="FH88" s="20"/>
      <c r="FI88" s="20"/>
      <c r="FJ88" s="20"/>
      <c r="FK88" s="20"/>
      <c r="FL88" s="20"/>
      <c r="FM88" s="20"/>
      <c r="FN88" s="20"/>
      <c r="FO88" s="20"/>
      <c r="FP88" s="20"/>
      <c r="FQ88" s="20"/>
      <c r="FR88" s="20"/>
      <c r="FS88" s="20"/>
      <c r="FT88" s="20"/>
      <c r="FU88" s="20"/>
      <c r="FV88" s="20"/>
      <c r="FW88" s="20"/>
      <c r="FX88" s="20"/>
      <c r="FY88" s="20"/>
      <c r="FZ88" s="20"/>
      <c r="GA88" s="20"/>
    </row>
    <row r="89" spans="2:183" s="12" customFormat="1" ht="14.4">
      <c r="B89" s="16"/>
      <c r="C89" s="16"/>
      <c r="D89" s="16"/>
      <c r="E89" s="16"/>
      <c r="F89" s="16"/>
      <c r="G89" s="16"/>
      <c r="H89" s="16"/>
      <c r="I89" s="16"/>
      <c r="J89" s="16"/>
      <c r="K89" s="16"/>
      <c r="L89" s="16"/>
      <c r="M89" s="16"/>
      <c r="N89" s="16"/>
      <c r="O89" s="2"/>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c r="EQ89" s="20"/>
      <c r="ER89" s="20"/>
      <c r="ES89" s="20"/>
      <c r="ET89" s="20"/>
      <c r="EU89" s="20"/>
      <c r="EV89" s="20"/>
      <c r="EW89" s="20"/>
      <c r="EX89" s="20"/>
      <c r="EY89" s="20"/>
      <c r="EZ89" s="20"/>
      <c r="FA89" s="20"/>
      <c r="FB89" s="20"/>
      <c r="FC89" s="20"/>
      <c r="FD89" s="20"/>
      <c r="FE89" s="20"/>
      <c r="FF89" s="20"/>
      <c r="FG89" s="20"/>
      <c r="FH89" s="20"/>
      <c r="FI89" s="20"/>
      <c r="FJ89" s="20"/>
      <c r="FK89" s="20"/>
      <c r="FL89" s="20"/>
      <c r="FM89" s="20"/>
      <c r="FN89" s="20"/>
      <c r="FO89" s="20"/>
      <c r="FP89" s="20"/>
      <c r="FQ89" s="20"/>
      <c r="FR89" s="20"/>
      <c r="FS89" s="20"/>
      <c r="FT89" s="20"/>
      <c r="FU89" s="20"/>
      <c r="FV89" s="20"/>
      <c r="FW89" s="20"/>
      <c r="FX89" s="20"/>
      <c r="FY89" s="20"/>
      <c r="FZ89" s="20"/>
      <c r="GA89" s="20"/>
    </row>
    <row r="90" spans="2:183" s="12" customFormat="1" ht="14.4">
      <c r="B90" s="16"/>
      <c r="C90" s="16"/>
      <c r="D90" s="16"/>
      <c r="E90" s="16"/>
      <c r="F90" s="16"/>
      <c r="G90" s="16"/>
      <c r="H90" s="16"/>
      <c r="I90" s="16"/>
      <c r="J90" s="16"/>
      <c r="K90" s="16"/>
      <c r="L90" s="16"/>
      <c r="M90" s="16"/>
      <c r="N90" s="16"/>
      <c r="O90" s="2"/>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FU90" s="20"/>
      <c r="FV90" s="20"/>
      <c r="FW90" s="20"/>
      <c r="FX90" s="20"/>
      <c r="FY90" s="20"/>
      <c r="FZ90" s="20"/>
      <c r="GA90" s="20"/>
    </row>
    <row r="91" spans="2:183" s="12" customFormat="1" ht="14.4">
      <c r="B91" s="16"/>
      <c r="C91" s="16"/>
      <c r="D91" s="16"/>
      <c r="E91" s="16"/>
      <c r="F91" s="16"/>
      <c r="G91" s="16"/>
      <c r="H91" s="16"/>
      <c r="I91" s="16"/>
      <c r="J91" s="16"/>
      <c r="K91" s="16"/>
      <c r="L91" s="16"/>
      <c r="M91" s="16"/>
      <c r="N91" s="16"/>
      <c r="O91" s="2"/>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FU91" s="20"/>
      <c r="FV91" s="20"/>
      <c r="FW91" s="20"/>
      <c r="FX91" s="20"/>
      <c r="FY91" s="20"/>
      <c r="FZ91" s="20"/>
      <c r="GA91" s="20"/>
    </row>
    <row r="92" spans="2:183" s="10" customFormat="1" ht="14.4">
      <c r="O92" s="2"/>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c r="EQ92" s="20"/>
      <c r="ER92" s="20"/>
      <c r="ES92" s="20"/>
      <c r="ET92" s="20"/>
      <c r="EU92" s="20"/>
      <c r="EV92" s="20"/>
      <c r="EW92" s="20"/>
      <c r="EX92" s="20"/>
      <c r="EY92" s="20"/>
      <c r="EZ92" s="20"/>
      <c r="FA92" s="20"/>
      <c r="FB92" s="20"/>
      <c r="FC92" s="20"/>
      <c r="FD92" s="20"/>
      <c r="FE92" s="20"/>
      <c r="FF92" s="20"/>
      <c r="FG92" s="20"/>
      <c r="FH92" s="20"/>
      <c r="FI92" s="20"/>
      <c r="FJ92" s="20"/>
      <c r="FK92" s="20"/>
      <c r="FL92" s="20"/>
      <c r="FM92" s="20"/>
      <c r="FN92" s="20"/>
      <c r="FO92" s="20"/>
      <c r="FP92" s="20"/>
      <c r="FQ92" s="20"/>
      <c r="FR92" s="20"/>
      <c r="FS92" s="20"/>
      <c r="FT92" s="20"/>
      <c r="FU92" s="20"/>
      <c r="FV92" s="20"/>
      <c r="FW92" s="20"/>
      <c r="FX92" s="20"/>
      <c r="FY92" s="20"/>
      <c r="FZ92" s="20"/>
      <c r="GA92" s="20"/>
    </row>
    <row r="93" spans="2:183" s="10" customFormat="1" ht="14.4">
      <c r="O93" s="2"/>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FZ93" s="20"/>
      <c r="GA93" s="20"/>
    </row>
    <row r="94" spans="2:183" s="10" customFormat="1" ht="14.4">
      <c r="O94" s="2"/>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FZ94" s="20"/>
      <c r="GA94" s="20"/>
    </row>
    <row r="95" spans="2:183" s="10" customFormat="1" ht="14.4">
      <c r="O95" s="2"/>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FZ95" s="20"/>
      <c r="GA95" s="20"/>
    </row>
    <row r="96" spans="2:183" s="10" customFormat="1" ht="14.4">
      <c r="O96" s="2"/>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20"/>
      <c r="FT96" s="20"/>
      <c r="FU96" s="20"/>
      <c r="FV96" s="20"/>
      <c r="FW96" s="20"/>
      <c r="FX96" s="20"/>
      <c r="FY96" s="20"/>
      <c r="FZ96" s="20"/>
      <c r="GA96" s="20"/>
    </row>
    <row r="97" spans="15:183" s="10" customFormat="1" ht="14.4">
      <c r="O97" s="2"/>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row>
    <row r="98" spans="15:183" s="10" customFormat="1" ht="14.4">
      <c r="O98" s="2"/>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row>
    <row r="99" spans="15:183" s="10" customFormat="1" ht="14.4">
      <c r="O99" s="2"/>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row>
    <row r="100" spans="15:183" s="10" customFormat="1" ht="14.4">
      <c r="O100" s="2"/>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row>
    <row r="101" spans="15:183" ht="14.4">
      <c r="O101" s="2"/>
    </row>
    <row r="102" spans="15:183" ht="14.4">
      <c r="O102" s="2"/>
    </row>
    <row r="103" spans="15:183" ht="14.4">
      <c r="O103" s="2"/>
    </row>
    <row r="104" spans="15:183" ht="14.4">
      <c r="O104" s="2"/>
    </row>
    <row r="105" spans="15:183" ht="13.2"/>
    <row r="106" spans="15:183" ht="13.2"/>
    <row r="107" spans="15:183" ht="13.2"/>
    <row r="108" spans="15:183" ht="13.2"/>
    <row r="109" spans="15:183" ht="13.2"/>
    <row r="110" spans="15:183" ht="13.2"/>
    <row r="111" spans="15:183" ht="13.2"/>
    <row r="112" spans="15:183" ht="13.2"/>
  </sheetData>
  <sheetProtection sheet="1" selectLockedCells="1"/>
  <sortState xmlns:xlrd2="http://schemas.microsoft.com/office/spreadsheetml/2017/richdata2" ref="DG14:DG28">
    <sortCondition ref="DG13:DG28"/>
  </sortState>
  <mergeCells count="566">
    <mergeCell ref="AT69:AU69"/>
    <mergeCell ref="AN42:AO42"/>
    <mergeCell ref="AP42:AQ42"/>
    <mergeCell ref="AR42:AS42"/>
    <mergeCell ref="AU42:AV42"/>
    <mergeCell ref="AN41:AO41"/>
    <mergeCell ref="AP41:AQ41"/>
    <mergeCell ref="AR41:AS41"/>
    <mergeCell ref="AU41:AV41"/>
    <mergeCell ref="AR56:AW56"/>
    <mergeCell ref="AN44:AO44"/>
    <mergeCell ref="AU44:AV44"/>
    <mergeCell ref="AR43:AS43"/>
    <mergeCell ref="AR58:AU58"/>
    <mergeCell ref="AV58:AW58"/>
    <mergeCell ref="AT68:AU68"/>
    <mergeCell ref="A50:BI50"/>
    <mergeCell ref="AR52:BC52"/>
    <mergeCell ref="BE52:BG52"/>
    <mergeCell ref="A46:H46"/>
    <mergeCell ref="A56:C56"/>
    <mergeCell ref="D56:H56"/>
    <mergeCell ref="I56:M56"/>
    <mergeCell ref="AP44:AQ44"/>
    <mergeCell ref="BQ32:BS32"/>
    <mergeCell ref="AZ36:BF36"/>
    <mergeCell ref="BG31:BI36"/>
    <mergeCell ref="AX35:AY35"/>
    <mergeCell ref="AZ35:BF35"/>
    <mergeCell ref="AP34:AQ34"/>
    <mergeCell ref="AR34:AS34"/>
    <mergeCell ref="AP32:AQ32"/>
    <mergeCell ref="AR32:AS32"/>
    <mergeCell ref="AU32:AV32"/>
    <mergeCell ref="AU34:AV34"/>
    <mergeCell ref="AX34:AY34"/>
    <mergeCell ref="AZ34:BF34"/>
    <mergeCell ref="AX33:AY33"/>
    <mergeCell ref="AZ33:BF33"/>
    <mergeCell ref="AP33:AQ33"/>
    <mergeCell ref="AR33:AS33"/>
    <mergeCell ref="AU33:AV33"/>
    <mergeCell ref="AP35:AQ35"/>
    <mergeCell ref="AR35:AS35"/>
    <mergeCell ref="AU35:AV35"/>
    <mergeCell ref="AP36:AQ36"/>
    <mergeCell ref="AR36:AS36"/>
    <mergeCell ref="C33:E36"/>
    <mergeCell ref="F33:G33"/>
    <mergeCell ref="H33:N33"/>
    <mergeCell ref="O33:S33"/>
    <mergeCell ref="T33:X33"/>
    <mergeCell ref="Y33:AD33"/>
    <mergeCell ref="F36:G36"/>
    <mergeCell ref="H36:N36"/>
    <mergeCell ref="O36:S36"/>
    <mergeCell ref="T36:X36"/>
    <mergeCell ref="Y36:AD36"/>
    <mergeCell ref="F35:G35"/>
    <mergeCell ref="H35:N35"/>
    <mergeCell ref="O35:S35"/>
    <mergeCell ref="T35:X35"/>
    <mergeCell ref="Y35:AD35"/>
    <mergeCell ref="F34:G34"/>
    <mergeCell ref="H34:N34"/>
    <mergeCell ref="O34:S34"/>
    <mergeCell ref="T34:X34"/>
    <mergeCell ref="Y34:AD34"/>
    <mergeCell ref="C29:E32"/>
    <mergeCell ref="AX31:AY31"/>
    <mergeCell ref="AZ31:BF31"/>
    <mergeCell ref="F32:G32"/>
    <mergeCell ref="H32:N32"/>
    <mergeCell ref="O32:S32"/>
    <mergeCell ref="T32:X32"/>
    <mergeCell ref="Y32:AD32"/>
    <mergeCell ref="AE32:AJ32"/>
    <mergeCell ref="AK32:AM32"/>
    <mergeCell ref="AN32:AO32"/>
    <mergeCell ref="AE31:AJ31"/>
    <mergeCell ref="AK31:AM31"/>
    <mergeCell ref="AN31:AO31"/>
    <mergeCell ref="AP31:AQ31"/>
    <mergeCell ref="AR31:AS31"/>
    <mergeCell ref="AU31:AV31"/>
    <mergeCell ref="F31:G31"/>
    <mergeCell ref="AZ30:BF30"/>
    <mergeCell ref="AE29:AJ29"/>
    <mergeCell ref="AK29:AM29"/>
    <mergeCell ref="AN29:AO29"/>
    <mergeCell ref="AP29:AQ29"/>
    <mergeCell ref="AR29:AS29"/>
    <mergeCell ref="AU29:AV29"/>
    <mergeCell ref="AX29:AY29"/>
    <mergeCell ref="AZ29:BF29"/>
    <mergeCell ref="F27:G28"/>
    <mergeCell ref="H27:N28"/>
    <mergeCell ref="O27:S27"/>
    <mergeCell ref="T27:X27"/>
    <mergeCell ref="Y27:AD27"/>
    <mergeCell ref="AE27:AJ27"/>
    <mergeCell ref="AK27:AM27"/>
    <mergeCell ref="AN27:AO27"/>
    <mergeCell ref="O28:S28"/>
    <mergeCell ref="T28:X28"/>
    <mergeCell ref="Y28:AD28"/>
    <mergeCell ref="AE28:AJ28"/>
    <mergeCell ref="AK28:AM28"/>
    <mergeCell ref="O29:S29"/>
    <mergeCell ref="T29:X29"/>
    <mergeCell ref="AP27:AQ27"/>
    <mergeCell ref="AR27:AS27"/>
    <mergeCell ref="AU27:AV27"/>
    <mergeCell ref="AX27:AY27"/>
    <mergeCell ref="AZ27:BF27"/>
    <mergeCell ref="AP28:AQ28"/>
    <mergeCell ref="AR28:AS28"/>
    <mergeCell ref="AU28:AV28"/>
    <mergeCell ref="AX28:AY28"/>
    <mergeCell ref="AZ28:BF28"/>
    <mergeCell ref="AP26:AQ26"/>
    <mergeCell ref="AN21:AO21"/>
    <mergeCell ref="AP24:AQ24"/>
    <mergeCell ref="AR26:AS26"/>
    <mergeCell ref="AU26:AV26"/>
    <mergeCell ref="AR22:AS22"/>
    <mergeCell ref="AX22:AY22"/>
    <mergeCell ref="AZ22:BF22"/>
    <mergeCell ref="AU21:AV21"/>
    <mergeCell ref="AZ26:BF26"/>
    <mergeCell ref="AR25:AS25"/>
    <mergeCell ref="AU25:AV25"/>
    <mergeCell ref="AR24:AS24"/>
    <mergeCell ref="AU23:AV23"/>
    <mergeCell ref="AU24:AV24"/>
    <mergeCell ref="AR23:AS23"/>
    <mergeCell ref="F21:G22"/>
    <mergeCell ref="AK22:AM22"/>
    <mergeCell ref="AN22:AO22"/>
    <mergeCell ref="AN43:AO43"/>
    <mergeCell ref="AP43:AQ43"/>
    <mergeCell ref="C43:G43"/>
    <mergeCell ref="O39:S39"/>
    <mergeCell ref="T39:X39"/>
    <mergeCell ref="Y39:AD39"/>
    <mergeCell ref="AE39:AJ39"/>
    <mergeCell ref="AK39:AM39"/>
    <mergeCell ref="C37:G42"/>
    <mergeCell ref="H37:N44"/>
    <mergeCell ref="O37:S37"/>
    <mergeCell ref="T37:X37"/>
    <mergeCell ref="Y37:AD37"/>
    <mergeCell ref="AE37:AJ37"/>
    <mergeCell ref="AK37:AM37"/>
    <mergeCell ref="O38:S38"/>
    <mergeCell ref="T38:X38"/>
    <mergeCell ref="AK25:AM25"/>
    <mergeCell ref="AN25:AO25"/>
    <mergeCell ref="AP25:AQ25"/>
    <mergeCell ref="AP23:AQ23"/>
    <mergeCell ref="O41:S41"/>
    <mergeCell ref="T41:X41"/>
    <mergeCell ref="Y41:AD41"/>
    <mergeCell ref="AE41:AJ41"/>
    <mergeCell ref="AK41:AM41"/>
    <mergeCell ref="O43:S43"/>
    <mergeCell ref="T43:X43"/>
    <mergeCell ref="Y43:AD43"/>
    <mergeCell ref="AE43:AJ43"/>
    <mergeCell ref="AK43:AM43"/>
    <mergeCell ref="O42:S42"/>
    <mergeCell ref="T42:X42"/>
    <mergeCell ref="Y42:AD42"/>
    <mergeCell ref="AE42:AJ42"/>
    <mergeCell ref="AK42:AM42"/>
    <mergeCell ref="AR44:AS44"/>
    <mergeCell ref="D48:F48"/>
    <mergeCell ref="G48:H48"/>
    <mergeCell ref="I48:K48"/>
    <mergeCell ref="L48:M48"/>
    <mergeCell ref="N48:P48"/>
    <mergeCell ref="BG44:BI44"/>
    <mergeCell ref="I46:N46"/>
    <mergeCell ref="AX44:AY44"/>
    <mergeCell ref="AZ44:BF44"/>
    <mergeCell ref="C44:G44"/>
    <mergeCell ref="O44:S44"/>
    <mergeCell ref="T44:X44"/>
    <mergeCell ref="Y44:AD44"/>
    <mergeCell ref="AE44:AJ44"/>
    <mergeCell ref="AK44:AM44"/>
    <mergeCell ref="A48:C48"/>
    <mergeCell ref="Q48:R48"/>
    <mergeCell ref="O46:BG46"/>
    <mergeCell ref="O40:S40"/>
    <mergeCell ref="T40:X40"/>
    <mergeCell ref="Y40:AD40"/>
    <mergeCell ref="AE40:AJ40"/>
    <mergeCell ref="AK40:AM40"/>
    <mergeCell ref="AN40:AO40"/>
    <mergeCell ref="AP40:AQ40"/>
    <mergeCell ref="AR40:AS40"/>
    <mergeCell ref="AU40:AV40"/>
    <mergeCell ref="AR39:AS39"/>
    <mergeCell ref="AN37:AO37"/>
    <mergeCell ref="AP37:AQ37"/>
    <mergeCell ref="AR37:AS37"/>
    <mergeCell ref="AP30:AQ30"/>
    <mergeCell ref="AR30:AS30"/>
    <mergeCell ref="AU30:AV30"/>
    <mergeCell ref="AX30:AY30"/>
    <mergeCell ref="AX36:AY36"/>
    <mergeCell ref="AN35:AO35"/>
    <mergeCell ref="AN36:AO36"/>
    <mergeCell ref="AU39:AV39"/>
    <mergeCell ref="AN39:AO39"/>
    <mergeCell ref="AP39:AQ39"/>
    <mergeCell ref="AX32:AY32"/>
    <mergeCell ref="Y38:AD38"/>
    <mergeCell ref="AE38:AJ38"/>
    <mergeCell ref="AK38:AM38"/>
    <mergeCell ref="AN38:AO38"/>
    <mergeCell ref="AP38:AQ38"/>
    <mergeCell ref="AR38:AS38"/>
    <mergeCell ref="AU38:AV38"/>
    <mergeCell ref="AU36:AV36"/>
    <mergeCell ref="AE34:AJ34"/>
    <mergeCell ref="AK34:AM34"/>
    <mergeCell ref="AN34:AO34"/>
    <mergeCell ref="AE36:AJ36"/>
    <mergeCell ref="AK36:AM36"/>
    <mergeCell ref="AK33:AM33"/>
    <mergeCell ref="AN33:AO33"/>
    <mergeCell ref="AE35:AJ35"/>
    <mergeCell ref="AK35:AM35"/>
    <mergeCell ref="F30:G30"/>
    <mergeCell ref="H30:N30"/>
    <mergeCell ref="O30:S30"/>
    <mergeCell ref="T30:X30"/>
    <mergeCell ref="Y30:AD30"/>
    <mergeCell ref="AE30:AJ30"/>
    <mergeCell ref="H31:N31"/>
    <mergeCell ref="O31:S31"/>
    <mergeCell ref="T31:X31"/>
    <mergeCell ref="Y31:AD31"/>
    <mergeCell ref="AK30:AM30"/>
    <mergeCell ref="AN30:AO30"/>
    <mergeCell ref="F19:G20"/>
    <mergeCell ref="H19:N20"/>
    <mergeCell ref="O19:S19"/>
    <mergeCell ref="T19:X19"/>
    <mergeCell ref="Y19:AD19"/>
    <mergeCell ref="O18:S18"/>
    <mergeCell ref="T18:X18"/>
    <mergeCell ref="Y18:AD18"/>
    <mergeCell ref="AE33:AJ33"/>
    <mergeCell ref="H21:N22"/>
    <mergeCell ref="O21:S21"/>
    <mergeCell ref="T21:X21"/>
    <mergeCell ref="Y21:AD21"/>
    <mergeCell ref="AE21:AJ21"/>
    <mergeCell ref="O22:S22"/>
    <mergeCell ref="F23:G24"/>
    <mergeCell ref="H23:N24"/>
    <mergeCell ref="O23:S23"/>
    <mergeCell ref="F25:G26"/>
    <mergeCell ref="H25:N26"/>
    <mergeCell ref="AE24:AJ24"/>
    <mergeCell ref="O24:S24"/>
    <mergeCell ref="AE25:AJ25"/>
    <mergeCell ref="O26:S26"/>
    <mergeCell ref="T26:X26"/>
    <mergeCell ref="Y26:AD26"/>
    <mergeCell ref="AE26:AJ26"/>
    <mergeCell ref="T23:X23"/>
    <mergeCell ref="Y23:AD23"/>
    <mergeCell ref="AE23:AJ23"/>
    <mergeCell ref="AK26:AM26"/>
    <mergeCell ref="AN26:AO26"/>
    <mergeCell ref="AN28:AO28"/>
    <mergeCell ref="AK23:AM23"/>
    <mergeCell ref="AN23:AO23"/>
    <mergeCell ref="AN24:AO24"/>
    <mergeCell ref="AK24:AM24"/>
    <mergeCell ref="O16:S16"/>
    <mergeCell ref="T16:X16"/>
    <mergeCell ref="Y16:AD16"/>
    <mergeCell ref="AE16:AJ16"/>
    <mergeCell ref="AK16:AM16"/>
    <mergeCell ref="Y25:AD25"/>
    <mergeCell ref="AE19:AJ19"/>
    <mergeCell ref="AK19:AM19"/>
    <mergeCell ref="AP22:AQ22"/>
    <mergeCell ref="O25:S25"/>
    <mergeCell ref="T25:X25"/>
    <mergeCell ref="AK17:AM17"/>
    <mergeCell ref="AN17:AO17"/>
    <mergeCell ref="AP17:AQ17"/>
    <mergeCell ref="AE17:AJ17"/>
    <mergeCell ref="O17:S17"/>
    <mergeCell ref="T17:X17"/>
    <mergeCell ref="Y17:AD17"/>
    <mergeCell ref="O20:S20"/>
    <mergeCell ref="T20:X20"/>
    <mergeCell ref="Y20:AD20"/>
    <mergeCell ref="AP21:AQ21"/>
    <mergeCell ref="T24:X24"/>
    <mergeCell ref="Y24:AD24"/>
    <mergeCell ref="T22:X22"/>
    <mergeCell ref="Y22:AD22"/>
    <mergeCell ref="AE22:AJ22"/>
    <mergeCell ref="AK20:AM20"/>
    <mergeCell ref="AE20:AJ20"/>
    <mergeCell ref="AR21:AS21"/>
    <mergeCell ref="AK21:AM21"/>
    <mergeCell ref="AX16:AY16"/>
    <mergeCell ref="AZ16:BF16"/>
    <mergeCell ref="AN16:AO16"/>
    <mergeCell ref="AP16:AQ16"/>
    <mergeCell ref="AR16:AS16"/>
    <mergeCell ref="AU16:AV16"/>
    <mergeCell ref="AZ18:BF18"/>
    <mergeCell ref="AX20:AY20"/>
    <mergeCell ref="AZ20:BF20"/>
    <mergeCell ref="AP19:AQ19"/>
    <mergeCell ref="AR19:AS19"/>
    <mergeCell ref="AU19:AV19"/>
    <mergeCell ref="AN20:AO20"/>
    <mergeCell ref="AP20:AQ20"/>
    <mergeCell ref="AR20:AS20"/>
    <mergeCell ref="AU20:AV20"/>
    <mergeCell ref="AX19:AY19"/>
    <mergeCell ref="AZ1:BI1"/>
    <mergeCell ref="A1:AY1"/>
    <mergeCell ref="A12:B12"/>
    <mergeCell ref="C12:E12"/>
    <mergeCell ref="F12:G12"/>
    <mergeCell ref="H12:N12"/>
    <mergeCell ref="O12:S12"/>
    <mergeCell ref="T12:X12"/>
    <mergeCell ref="Y12:AD12"/>
    <mergeCell ref="AE12:AJ12"/>
    <mergeCell ref="AK12:AM12"/>
    <mergeCell ref="AN12:AO12"/>
    <mergeCell ref="AP12:AY12"/>
    <mergeCell ref="AZ12:BF12"/>
    <mergeCell ref="AJ3:AU3"/>
    <mergeCell ref="Z4:AU5"/>
    <mergeCell ref="Y4:Y5"/>
    <mergeCell ref="Y6:AC6"/>
    <mergeCell ref="AV3:AX4"/>
    <mergeCell ref="AY3:BI4"/>
    <mergeCell ref="A4:E4"/>
    <mergeCell ref="F4:U4"/>
    <mergeCell ref="AA3:AF3"/>
    <mergeCell ref="AV5:AX5"/>
    <mergeCell ref="O14:S14"/>
    <mergeCell ref="T14:X14"/>
    <mergeCell ref="Y14:AD14"/>
    <mergeCell ref="AE14:AJ14"/>
    <mergeCell ref="AK14:AM14"/>
    <mergeCell ref="AN14:AO14"/>
    <mergeCell ref="AP14:AQ14"/>
    <mergeCell ref="AR14:AS14"/>
    <mergeCell ref="AE13:AJ13"/>
    <mergeCell ref="AK13:AM13"/>
    <mergeCell ref="AN13:AO13"/>
    <mergeCell ref="AP13:AQ13"/>
    <mergeCell ref="AR13:AS13"/>
    <mergeCell ref="AV57:AW57"/>
    <mergeCell ref="AX57:BB58"/>
    <mergeCell ref="BC57:BD58"/>
    <mergeCell ref="AU14:AV14"/>
    <mergeCell ref="AX14:AY14"/>
    <mergeCell ref="AZ14:BF14"/>
    <mergeCell ref="AU37:AV37"/>
    <mergeCell ref="AX37:AY37"/>
    <mergeCell ref="AZ37:BF37"/>
    <mergeCell ref="AX39:AY39"/>
    <mergeCell ref="AZ39:BF39"/>
    <mergeCell ref="AZ25:BF25"/>
    <mergeCell ref="AX25:AY25"/>
    <mergeCell ref="AZ19:BF19"/>
    <mergeCell ref="AU18:AV18"/>
    <mergeCell ref="AU22:AV22"/>
    <mergeCell ref="AX17:AY17"/>
    <mergeCell ref="AZ17:BF17"/>
    <mergeCell ref="AU17:AV17"/>
    <mergeCell ref="AX18:AY18"/>
    <mergeCell ref="AX56:BD56"/>
    <mergeCell ref="AU43:AV43"/>
    <mergeCell ref="AX43:AY43"/>
    <mergeCell ref="AZ43:BF43"/>
    <mergeCell ref="AY5:BI5"/>
    <mergeCell ref="AD6:BI6"/>
    <mergeCell ref="AN19:AO19"/>
    <mergeCell ref="AR17:AS17"/>
    <mergeCell ref="AE18:AJ18"/>
    <mergeCell ref="AK18:AM18"/>
    <mergeCell ref="AN18:AO18"/>
    <mergeCell ref="AP18:AQ18"/>
    <mergeCell ref="AR18:AS18"/>
    <mergeCell ref="AE15:AJ15"/>
    <mergeCell ref="AK15:AM15"/>
    <mergeCell ref="AX13:AY13"/>
    <mergeCell ref="AZ13:BF13"/>
    <mergeCell ref="AU13:AV13"/>
    <mergeCell ref="AN15:AO15"/>
    <mergeCell ref="AP15:AQ15"/>
    <mergeCell ref="AR15:AS15"/>
    <mergeCell ref="AU15:AV15"/>
    <mergeCell ref="AX15:AY15"/>
    <mergeCell ref="AZ15:BF15"/>
    <mergeCell ref="BG39:BI39"/>
    <mergeCell ref="AX40:AY40"/>
    <mergeCell ref="AZ40:BF40"/>
    <mergeCell ref="BG40:BI40"/>
    <mergeCell ref="BG43:BI43"/>
    <mergeCell ref="AX42:AY42"/>
    <mergeCell ref="AZ21:BF21"/>
    <mergeCell ref="AX21:AY21"/>
    <mergeCell ref="BG38:BI38"/>
    <mergeCell ref="BG37:BI37"/>
    <mergeCell ref="BG41:BI41"/>
    <mergeCell ref="AX41:AY41"/>
    <mergeCell ref="AZ41:BF41"/>
    <mergeCell ref="AZ42:BF42"/>
    <mergeCell ref="BG42:BI42"/>
    <mergeCell ref="AZ32:BF32"/>
    <mergeCell ref="AX38:AY38"/>
    <mergeCell ref="AZ38:BF38"/>
    <mergeCell ref="AX24:AY24"/>
    <mergeCell ref="AZ24:BF24"/>
    <mergeCell ref="AX23:AY23"/>
    <mergeCell ref="AZ23:BF23"/>
    <mergeCell ref="AX26:AY26"/>
    <mergeCell ref="A3:E3"/>
    <mergeCell ref="F3:U3"/>
    <mergeCell ref="V3:X6"/>
    <mergeCell ref="Y3:Z3"/>
    <mergeCell ref="A13:B44"/>
    <mergeCell ref="F13:G14"/>
    <mergeCell ref="H13:N14"/>
    <mergeCell ref="O13:S13"/>
    <mergeCell ref="T13:X13"/>
    <mergeCell ref="Y13:AD13"/>
    <mergeCell ref="F15:G16"/>
    <mergeCell ref="H15:N16"/>
    <mergeCell ref="O15:S15"/>
    <mergeCell ref="T15:X15"/>
    <mergeCell ref="Y15:AD15"/>
    <mergeCell ref="F29:G29"/>
    <mergeCell ref="H29:N29"/>
    <mergeCell ref="F5:U6"/>
    <mergeCell ref="Y29:AD29"/>
    <mergeCell ref="C13:E20"/>
    <mergeCell ref="C21:E28"/>
    <mergeCell ref="A5:E6"/>
    <mergeCell ref="F17:G18"/>
    <mergeCell ref="H17:N18"/>
    <mergeCell ref="AT66:AU66"/>
    <mergeCell ref="AT67:AU67"/>
    <mergeCell ref="A61:F61"/>
    <mergeCell ref="G61:X61"/>
    <mergeCell ref="AC61:BD61"/>
    <mergeCell ref="A62:C62"/>
    <mergeCell ref="W64:X64"/>
    <mergeCell ref="N63:P63"/>
    <mergeCell ref="Q63:S63"/>
    <mergeCell ref="A63:C63"/>
    <mergeCell ref="D63:F63"/>
    <mergeCell ref="G63:H63"/>
    <mergeCell ref="I63:K63"/>
    <mergeCell ref="L63:M63"/>
    <mergeCell ref="AV63:AW63"/>
    <mergeCell ref="AX63:BB64"/>
    <mergeCell ref="BC63:BD64"/>
    <mergeCell ref="AC64:AE64"/>
    <mergeCell ref="AF64:AI64"/>
    <mergeCell ref="AJ64:AK64"/>
    <mergeCell ref="AL64:AO64"/>
    <mergeCell ref="AP64:AQ64"/>
    <mergeCell ref="AR64:AU64"/>
    <mergeCell ref="AV64:AW64"/>
    <mergeCell ref="A58:C58"/>
    <mergeCell ref="D58:F58"/>
    <mergeCell ref="G58:H58"/>
    <mergeCell ref="I58:K58"/>
    <mergeCell ref="L58:M58"/>
    <mergeCell ref="N58:P58"/>
    <mergeCell ref="Q58:S58"/>
    <mergeCell ref="T58:V58"/>
    <mergeCell ref="W58:X58"/>
    <mergeCell ref="AC58:AE58"/>
    <mergeCell ref="T62:X62"/>
    <mergeCell ref="AC62:AE62"/>
    <mergeCell ref="AF62:AK62"/>
    <mergeCell ref="AL62:AQ62"/>
    <mergeCell ref="AR62:AW62"/>
    <mergeCell ref="AX62:BD62"/>
    <mergeCell ref="D62:H62"/>
    <mergeCell ref="I62:M62"/>
    <mergeCell ref="N62:S62"/>
    <mergeCell ref="AF58:AI58"/>
    <mergeCell ref="AJ58:AK58"/>
    <mergeCell ref="AL58:AO58"/>
    <mergeCell ref="AP58:AQ58"/>
    <mergeCell ref="A55:F55"/>
    <mergeCell ref="G55:X55"/>
    <mergeCell ref="M52:AQ52"/>
    <mergeCell ref="A57:C57"/>
    <mergeCell ref="D57:F57"/>
    <mergeCell ref="G57:H57"/>
    <mergeCell ref="I57:K57"/>
    <mergeCell ref="L57:M57"/>
    <mergeCell ref="N57:P57"/>
    <mergeCell ref="Q57:S57"/>
    <mergeCell ref="T57:V57"/>
    <mergeCell ref="N56:S56"/>
    <mergeCell ref="T56:X56"/>
    <mergeCell ref="W57:X57"/>
    <mergeCell ref="AC57:AE57"/>
    <mergeCell ref="AJ57:AK57"/>
    <mergeCell ref="AF57:AI57"/>
    <mergeCell ref="AL57:AO57"/>
    <mergeCell ref="AP57:AQ57"/>
    <mergeCell ref="AC56:AE56"/>
    <mergeCell ref="AF56:AK56"/>
    <mergeCell ref="AL56:AQ56"/>
    <mergeCell ref="AC55:BD55"/>
    <mergeCell ref="AR57:AU57"/>
    <mergeCell ref="T63:V63"/>
    <mergeCell ref="W63:X63"/>
    <mergeCell ref="AC63:AE63"/>
    <mergeCell ref="A64:C64"/>
    <mergeCell ref="D64:F64"/>
    <mergeCell ref="G64:H64"/>
    <mergeCell ref="I64:K64"/>
    <mergeCell ref="L64:M64"/>
    <mergeCell ref="N64:P64"/>
    <mergeCell ref="Q64:S64"/>
    <mergeCell ref="T64:V64"/>
    <mergeCell ref="AF63:AI63"/>
    <mergeCell ref="AJ63:AK63"/>
    <mergeCell ref="AL63:AO63"/>
    <mergeCell ref="AP63:AQ63"/>
    <mergeCell ref="AR63:AU63"/>
    <mergeCell ref="O71:S71"/>
    <mergeCell ref="G78:H78"/>
    <mergeCell ref="G79:H79"/>
    <mergeCell ref="W82:X82"/>
    <mergeCell ref="W78:X78"/>
    <mergeCell ref="W79:X79"/>
    <mergeCell ref="W80:X80"/>
    <mergeCell ref="W81:X81"/>
    <mergeCell ref="T66:U66"/>
    <mergeCell ref="T67:U67"/>
    <mergeCell ref="T68:U68"/>
    <mergeCell ref="T69:U69"/>
    <mergeCell ref="T70:U70"/>
    <mergeCell ref="T71:U71"/>
    <mergeCell ref="T72:U72"/>
    <mergeCell ref="T73:U73"/>
    <mergeCell ref="G66:H66"/>
    <mergeCell ref="G67:H67"/>
    <mergeCell ref="G68:H68"/>
  </mergeCells>
  <phoneticPr fontId="2" type="Hiragana"/>
  <conditionalFormatting sqref="A13">
    <cfRule type="cellIs" dxfId="27" priority="21" operator="equal">
      <formula>$C$79</formula>
    </cfRule>
    <cfRule type="cellIs" dxfId="26" priority="22" operator="equal">
      <formula>$C$78</formula>
    </cfRule>
  </conditionalFormatting>
  <conditionalFormatting sqref="D48:F48">
    <cfRule type="containsBlanks" dxfId="25" priority="25">
      <formula>LEN(TRIM(D48))=0</formula>
    </cfRule>
  </conditionalFormatting>
  <conditionalFormatting sqref="I48:K48">
    <cfRule type="containsBlanks" dxfId="24" priority="27">
      <formula>LEN(TRIM(I48))=0</formula>
    </cfRule>
  </conditionalFormatting>
  <conditionalFormatting sqref="N48:P48">
    <cfRule type="containsBlanks" dxfId="23" priority="26">
      <formula>LEN(TRIM(N48))=0</formula>
    </cfRule>
  </conditionalFormatting>
  <conditionalFormatting sqref="AD6:BI6">
    <cfRule type="containsBlanks" dxfId="22" priority="7">
      <formula>LEN(TRIM(AD6))=0</formula>
    </cfRule>
  </conditionalFormatting>
  <conditionalFormatting sqref="AY3:BI5 Z4">
    <cfRule type="containsBlanks" dxfId="21" priority="20">
      <formula>LEN(TRIM(Z3))=0</formula>
    </cfRule>
  </conditionalFormatting>
  <conditionalFormatting sqref="AZ13:BF44">
    <cfRule type="cellIs" dxfId="20" priority="39" operator="equal">
      <formula>0</formula>
    </cfRule>
    <cfRule type="cellIs" dxfId="19" priority="40" operator="notBetween">
      <formula>100000000</formula>
      <formula>999999999</formula>
    </cfRule>
  </conditionalFormatting>
  <conditionalFormatting sqref="AZ1:BI1">
    <cfRule type="cellIs" dxfId="18" priority="23" operator="equal">
      <formula>$C$79</formula>
    </cfRule>
    <cfRule type="cellIs" dxfId="17" priority="24" operator="equal">
      <formula>$C$78</formula>
    </cfRule>
  </conditionalFormatting>
  <conditionalFormatting sqref="BG37:BI44">
    <cfRule type="expression" dxfId="16" priority="1">
      <formula>$O37&lt;&gt;""</formula>
    </cfRule>
  </conditionalFormatting>
  <conditionalFormatting sqref="CE13:CE44">
    <cfRule type="expression" dxfId="15" priority="17">
      <formula>$CL13&gt;=10</formula>
    </cfRule>
  </conditionalFormatting>
  <conditionalFormatting sqref="CL13:CL44">
    <cfRule type="cellIs" dxfId="14" priority="18" operator="greaterThanOrEqual">
      <formula>10</formula>
    </cfRule>
  </conditionalFormatting>
  <dataValidations count="7">
    <dataValidation imeMode="hiragana" allowBlank="1" showInputMessage="1" showErrorMessage="1" sqref="O13:AJ44 F4:U6 Z4" xr:uid="{00000000-0002-0000-0000-000000000000}"/>
    <dataValidation type="list" allowBlank="1" showInputMessage="1" showErrorMessage="1" sqref="AK13:AM44" xr:uid="{00000000-0002-0000-0000-000002000000}">
      <formula1>$C$66:$C$75</formula1>
    </dataValidation>
    <dataValidation errorStyle="information" allowBlank="1" showInputMessage="1" showErrorMessage="1" sqref="A55 A61" xr:uid="{00000000-0002-0000-0000-000004000000}"/>
    <dataValidation imeMode="halfAlpha" allowBlank="1" showInputMessage="1" showErrorMessage="1" sqref="N48:P48 AR13:BF44 AH3:AI3 AY3:BI5 I48:K48 AA3" xr:uid="{00000000-0002-0000-0000-000006000000}"/>
    <dataValidation type="list" imeMode="halfAlpha" allowBlank="1" showInputMessage="1" showErrorMessage="1" sqref="AN13:AO44" xr:uid="{11C332C0-3C33-489C-9B3D-0809727092AA}">
      <formula1>$G$66:$G$68</formula1>
    </dataValidation>
    <dataValidation type="list" allowBlank="1" showInputMessage="1" showErrorMessage="1" sqref="AZ1:BI1" xr:uid="{60BE1C70-5424-4107-8DD5-8CDDDE64AD16}">
      <formula1>$C$78:$C$79</formula1>
    </dataValidation>
    <dataValidation type="list" allowBlank="1" showInputMessage="1" showErrorMessage="1" prompt="他の種目と_x000a_重複出場_x000a_なら&quot;○&quot;" sqref="BG37:BI44" xr:uid="{3EEF16E3-6762-4B4D-8617-9D7ABBE26B98}">
      <formula1>$K$66:$K$67</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imeMode="hiragana" allowBlank="1" showInputMessage="1" showErrorMessage="1" errorTitle="「学校名」エラー" error="代表者記入シートに無い学校名です。_x000a_ドロップダウンリストから選択して下さい。" xr:uid="{CCE39E79-0910-4C4A-829D-7D7A0859DCC3}">
          <x14:formula1>
            <xm:f>'代表者記入シート（総括表）'!$B$15:$B$34</xm:f>
          </x14:formula1>
          <xm:sqref>H13:N44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4D740-2DC8-4E10-8D6E-037B2F3720A8}">
  <sheetPr>
    <tabColor rgb="FFFFCCFF"/>
  </sheetPr>
  <dimension ref="A1:GA112"/>
  <sheetViews>
    <sheetView view="pageBreakPreview" zoomScale="160" zoomScaleNormal="100" zoomScaleSheetLayoutView="160" workbookViewId="0">
      <selection activeCell="AE15" sqref="AE15:AJ15"/>
    </sheetView>
  </sheetViews>
  <sheetFormatPr defaultColWidth="1.6640625" defaultRowHeight="15" customHeight="1"/>
  <cols>
    <col min="1" max="14" width="1.44140625" style="5" customWidth="1"/>
    <col min="15" max="17" width="1.44140625" style="10" customWidth="1"/>
    <col min="18" max="61" width="1.44140625" style="5" customWidth="1"/>
    <col min="62" max="62" width="2.5546875" style="5" bestFit="1" customWidth="1"/>
    <col min="63" max="82" width="1.6640625" style="5"/>
    <col min="83" max="83" width="7.5546875" style="20" customWidth="1"/>
    <col min="84" max="85" width="5.21875" style="18" customWidth="1"/>
    <col min="86" max="88" width="8.5546875" style="18" customWidth="1"/>
    <col min="89" max="90" width="6.109375" style="18" customWidth="1"/>
    <col min="91" max="92" width="5.21875" style="18" customWidth="1"/>
    <col min="93" max="93" width="10.77734375" style="18" customWidth="1"/>
    <col min="94" max="99" width="5.21875" style="18" customWidth="1"/>
    <col min="100" max="101" width="4.44140625" style="18" customWidth="1"/>
    <col min="102" max="102" width="8.33203125" style="18" customWidth="1"/>
    <col min="103" max="104" width="9.6640625" style="18" customWidth="1"/>
    <col min="105" max="105" width="11.5546875" style="18" customWidth="1"/>
    <col min="106" max="107" width="5.21875" style="18" customWidth="1"/>
    <col min="108" max="109" width="8.33203125" style="18" customWidth="1"/>
    <col min="110" max="111" width="5.21875" style="18" customWidth="1"/>
    <col min="112" max="113" width="4.44140625" style="18" customWidth="1"/>
    <col min="114" max="114" width="8.33203125" style="18" customWidth="1"/>
    <col min="115" max="116" width="9.6640625" style="18" customWidth="1"/>
    <col min="117" max="117" width="11.5546875" style="18" customWidth="1"/>
    <col min="118" max="118" width="4.44140625" style="18" customWidth="1"/>
    <col min="119" max="119" width="4.21875" style="18" customWidth="1"/>
    <col min="120" max="121" width="8.33203125" style="18" customWidth="1"/>
    <col min="122" max="181" width="5.21875" style="18" customWidth="1"/>
    <col min="182" max="183" width="1.6640625" style="18"/>
    <col min="184" max="16384" width="1.6640625" style="5"/>
  </cols>
  <sheetData>
    <row r="1" spans="1:181" ht="38.25" customHeight="1">
      <c r="A1" s="244" t="s">
        <v>69</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3" t="s">
        <v>67</v>
      </c>
      <c r="BA1" s="243"/>
      <c r="BB1" s="243"/>
      <c r="BC1" s="243"/>
      <c r="BD1" s="243"/>
      <c r="BE1" s="243"/>
      <c r="BF1" s="243"/>
      <c r="BG1" s="243"/>
      <c r="BH1" s="243"/>
      <c r="BI1" s="243"/>
      <c r="BJ1" s="4"/>
      <c r="BK1" s="4"/>
      <c r="BL1" s="4"/>
      <c r="BM1" s="4"/>
      <c r="BN1" s="4"/>
      <c r="BO1" s="4"/>
      <c r="BP1" s="4"/>
      <c r="BQ1" s="4"/>
      <c r="BR1" s="4"/>
      <c r="BS1" s="4"/>
      <c r="BT1" s="4"/>
      <c r="BU1" s="4"/>
      <c r="BV1" s="4"/>
      <c r="BW1" s="4"/>
    </row>
    <row r="2" spans="1:181" ht="15" customHeight="1">
      <c r="A2" s="6"/>
      <c r="B2" s="6"/>
      <c r="C2" s="6"/>
      <c r="D2" s="6"/>
      <c r="E2" s="6"/>
      <c r="F2" s="6"/>
      <c r="G2" s="6"/>
      <c r="H2" s="6"/>
      <c r="I2" s="6"/>
      <c r="J2" s="6"/>
      <c r="K2" s="6"/>
      <c r="L2" s="6"/>
      <c r="M2" s="6"/>
      <c r="N2" s="6"/>
      <c r="O2" s="7"/>
      <c r="P2" s="7"/>
      <c r="Q2" s="7"/>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8"/>
      <c r="BJ2" s="8"/>
      <c r="BK2" s="8"/>
      <c r="BL2" s="8"/>
      <c r="BM2" s="8"/>
      <c r="BN2" s="8"/>
      <c r="BO2" s="8"/>
      <c r="BP2" s="8"/>
      <c r="BQ2" s="8"/>
      <c r="BR2" s="8"/>
      <c r="BS2" s="8"/>
      <c r="BT2" s="8"/>
      <c r="BU2" s="8"/>
      <c r="BV2" s="8"/>
      <c r="BW2" s="8"/>
      <c r="BX2" s="8"/>
      <c r="BY2" s="8"/>
      <c r="BZ2" s="8"/>
      <c r="CA2" s="8"/>
      <c r="CB2" s="8"/>
      <c r="CC2" s="8"/>
      <c r="CD2" s="8"/>
    </row>
    <row r="3" spans="1:181" ht="15" customHeight="1">
      <c r="A3" s="167" t="s">
        <v>0</v>
      </c>
      <c r="B3" s="167"/>
      <c r="C3" s="167"/>
      <c r="D3" s="167"/>
      <c r="E3" s="167"/>
      <c r="F3" s="168">
        <f>'代表者記入シート（総括表）'!D2</f>
        <v>0</v>
      </c>
      <c r="G3" s="168"/>
      <c r="H3" s="168"/>
      <c r="I3" s="168"/>
      <c r="J3" s="168"/>
      <c r="K3" s="168"/>
      <c r="L3" s="168"/>
      <c r="M3" s="168"/>
      <c r="N3" s="168"/>
      <c r="O3" s="168"/>
      <c r="P3" s="168"/>
      <c r="Q3" s="168"/>
      <c r="R3" s="168"/>
      <c r="S3" s="168"/>
      <c r="T3" s="168"/>
      <c r="U3" s="168"/>
      <c r="V3" s="169" t="s">
        <v>1</v>
      </c>
      <c r="W3" s="169"/>
      <c r="X3" s="169"/>
      <c r="Y3" s="167" t="s">
        <v>2</v>
      </c>
      <c r="Z3" s="170"/>
      <c r="AA3" s="273">
        <f>'代表者記入シート（総括表）'!D6</f>
        <v>0</v>
      </c>
      <c r="AB3" s="273"/>
      <c r="AC3" s="273"/>
      <c r="AD3" s="273"/>
      <c r="AE3" s="273"/>
      <c r="AF3" s="273"/>
      <c r="AG3" s="40"/>
      <c r="AH3" s="41"/>
      <c r="AI3" s="41"/>
      <c r="AJ3" s="256"/>
      <c r="AK3" s="167"/>
      <c r="AL3" s="167"/>
      <c r="AM3" s="167"/>
      <c r="AN3" s="167"/>
      <c r="AO3" s="167"/>
      <c r="AP3" s="167"/>
      <c r="AQ3" s="167"/>
      <c r="AR3" s="167"/>
      <c r="AS3" s="167"/>
      <c r="AT3" s="167"/>
      <c r="AU3" s="167"/>
      <c r="AV3" s="192" t="s">
        <v>3</v>
      </c>
      <c r="AW3" s="192"/>
      <c r="AX3" s="263"/>
      <c r="AY3" s="265">
        <f>'代表者記入シート（総括表）'!D8</f>
        <v>0</v>
      </c>
      <c r="AZ3" s="266"/>
      <c r="BA3" s="266"/>
      <c r="BB3" s="266"/>
      <c r="BC3" s="266"/>
      <c r="BD3" s="266"/>
      <c r="BE3" s="266"/>
      <c r="BF3" s="266"/>
      <c r="BG3" s="266"/>
      <c r="BH3" s="266"/>
      <c r="BI3" s="267"/>
      <c r="BJ3" s="8"/>
      <c r="BK3" s="8"/>
      <c r="BL3" s="8"/>
      <c r="BM3" s="8"/>
      <c r="BN3" s="8"/>
      <c r="BO3" s="8"/>
      <c r="BP3" s="8"/>
      <c r="BQ3" s="8"/>
      <c r="BR3" s="8"/>
      <c r="BS3" s="8"/>
      <c r="BT3" s="8"/>
      <c r="BU3" s="8"/>
      <c r="BV3" s="8"/>
      <c r="BW3" s="8"/>
      <c r="BX3" s="8"/>
      <c r="BY3" s="8"/>
      <c r="BZ3" s="8"/>
      <c r="CA3" s="8"/>
      <c r="CB3" s="8"/>
      <c r="CC3" s="8"/>
      <c r="CD3" s="8"/>
    </row>
    <row r="4" spans="1:181" ht="15" customHeight="1">
      <c r="A4" s="271" t="s">
        <v>146</v>
      </c>
      <c r="B4" s="271"/>
      <c r="C4" s="271"/>
      <c r="D4" s="271"/>
      <c r="E4" s="271"/>
      <c r="F4" s="272" t="str">
        <f>'代表者記入シート（総括表）'!D5</f>
        <v/>
      </c>
      <c r="G4" s="272"/>
      <c r="H4" s="272"/>
      <c r="I4" s="272"/>
      <c r="J4" s="272"/>
      <c r="K4" s="272"/>
      <c r="L4" s="272"/>
      <c r="M4" s="272"/>
      <c r="N4" s="272"/>
      <c r="O4" s="272"/>
      <c r="P4" s="272"/>
      <c r="Q4" s="272"/>
      <c r="R4" s="272"/>
      <c r="S4" s="272"/>
      <c r="T4" s="272"/>
      <c r="U4" s="272"/>
      <c r="V4" s="169"/>
      <c r="W4" s="169"/>
      <c r="X4" s="169"/>
      <c r="Y4" s="261"/>
      <c r="Z4" s="257">
        <f>'代表者記入シート（総括表）'!D7</f>
        <v>0</v>
      </c>
      <c r="AA4" s="257"/>
      <c r="AB4" s="257"/>
      <c r="AC4" s="257"/>
      <c r="AD4" s="257"/>
      <c r="AE4" s="257"/>
      <c r="AF4" s="257"/>
      <c r="AG4" s="257"/>
      <c r="AH4" s="257"/>
      <c r="AI4" s="257"/>
      <c r="AJ4" s="257"/>
      <c r="AK4" s="257"/>
      <c r="AL4" s="257"/>
      <c r="AM4" s="257"/>
      <c r="AN4" s="257"/>
      <c r="AO4" s="257"/>
      <c r="AP4" s="257"/>
      <c r="AQ4" s="257"/>
      <c r="AR4" s="257"/>
      <c r="AS4" s="257"/>
      <c r="AT4" s="257"/>
      <c r="AU4" s="258"/>
      <c r="AV4" s="180"/>
      <c r="AW4" s="180"/>
      <c r="AX4" s="264"/>
      <c r="AY4" s="268"/>
      <c r="AZ4" s="269"/>
      <c r="BA4" s="269"/>
      <c r="BB4" s="269"/>
      <c r="BC4" s="269"/>
      <c r="BD4" s="269"/>
      <c r="BE4" s="269"/>
      <c r="BF4" s="269"/>
      <c r="BG4" s="269"/>
      <c r="BH4" s="269"/>
      <c r="BI4" s="270"/>
      <c r="BJ4" s="8"/>
      <c r="BK4" s="8"/>
      <c r="BL4" s="8"/>
      <c r="BM4" s="8"/>
      <c r="BN4" s="8"/>
      <c r="BO4" s="8"/>
      <c r="BP4" s="8"/>
      <c r="BQ4" s="8"/>
      <c r="BR4" s="8"/>
      <c r="BS4" s="8"/>
      <c r="BT4" s="8"/>
      <c r="BU4" s="8"/>
      <c r="BV4" s="8"/>
      <c r="BW4" s="8"/>
      <c r="BX4" s="8"/>
      <c r="BY4" s="8"/>
      <c r="BZ4" s="8"/>
      <c r="CA4" s="8"/>
      <c r="CB4" s="8"/>
      <c r="CC4" s="8"/>
      <c r="CD4" s="8"/>
    </row>
    <row r="5" spans="1:181" ht="15" customHeight="1">
      <c r="A5" s="225" t="s">
        <v>147</v>
      </c>
      <c r="B5" s="226"/>
      <c r="C5" s="226"/>
      <c r="D5" s="226"/>
      <c r="E5" s="226"/>
      <c r="F5" s="205">
        <f>'代表者記入シート（総括表）'!D4</f>
        <v>0</v>
      </c>
      <c r="G5" s="205"/>
      <c r="H5" s="205"/>
      <c r="I5" s="205"/>
      <c r="J5" s="205"/>
      <c r="K5" s="205"/>
      <c r="L5" s="205"/>
      <c r="M5" s="205"/>
      <c r="N5" s="205"/>
      <c r="O5" s="205"/>
      <c r="P5" s="205"/>
      <c r="Q5" s="205"/>
      <c r="R5" s="205"/>
      <c r="S5" s="205"/>
      <c r="T5" s="205"/>
      <c r="U5" s="205"/>
      <c r="V5" s="169"/>
      <c r="W5" s="169"/>
      <c r="X5" s="169"/>
      <c r="Y5" s="262"/>
      <c r="Z5" s="259"/>
      <c r="AA5" s="259"/>
      <c r="AB5" s="259"/>
      <c r="AC5" s="259"/>
      <c r="AD5" s="259"/>
      <c r="AE5" s="259"/>
      <c r="AF5" s="259"/>
      <c r="AG5" s="259"/>
      <c r="AH5" s="259"/>
      <c r="AI5" s="259"/>
      <c r="AJ5" s="259"/>
      <c r="AK5" s="259"/>
      <c r="AL5" s="259"/>
      <c r="AM5" s="259"/>
      <c r="AN5" s="259"/>
      <c r="AO5" s="259"/>
      <c r="AP5" s="259"/>
      <c r="AQ5" s="259"/>
      <c r="AR5" s="259"/>
      <c r="AS5" s="259"/>
      <c r="AT5" s="259"/>
      <c r="AU5" s="260"/>
      <c r="AV5" s="263" t="s">
        <v>4</v>
      </c>
      <c r="AW5" s="274"/>
      <c r="AX5" s="274"/>
      <c r="AY5" s="241">
        <f>'代表者記入シート（総括表）'!D9</f>
        <v>0</v>
      </c>
      <c r="AZ5" s="241"/>
      <c r="BA5" s="241"/>
      <c r="BB5" s="241"/>
      <c r="BC5" s="241"/>
      <c r="BD5" s="241"/>
      <c r="BE5" s="241"/>
      <c r="BF5" s="241"/>
      <c r="BG5" s="241"/>
      <c r="BH5" s="241"/>
      <c r="BI5" s="241"/>
      <c r="BJ5" s="8"/>
      <c r="BK5" s="8"/>
      <c r="BL5" s="8"/>
      <c r="BM5" s="8"/>
      <c r="BN5" s="8"/>
      <c r="BO5" s="8"/>
      <c r="BP5" s="8"/>
      <c r="BQ5" s="8"/>
      <c r="BR5" s="8"/>
      <c r="BS5" s="8"/>
      <c r="BT5" s="8"/>
      <c r="BU5" s="8"/>
      <c r="BV5" s="8"/>
      <c r="BW5" s="8"/>
      <c r="BX5" s="8"/>
      <c r="BY5" s="8"/>
      <c r="BZ5" s="8"/>
      <c r="CA5" s="8"/>
      <c r="CB5" s="8"/>
      <c r="CC5" s="8"/>
      <c r="CD5" s="8"/>
    </row>
    <row r="6" spans="1:181" ht="15" customHeight="1">
      <c r="A6" s="227"/>
      <c r="B6" s="227"/>
      <c r="C6" s="227"/>
      <c r="D6" s="227"/>
      <c r="E6" s="227"/>
      <c r="F6" s="206"/>
      <c r="G6" s="206"/>
      <c r="H6" s="206"/>
      <c r="I6" s="206"/>
      <c r="J6" s="206"/>
      <c r="K6" s="206"/>
      <c r="L6" s="206"/>
      <c r="M6" s="206"/>
      <c r="N6" s="206"/>
      <c r="O6" s="206"/>
      <c r="P6" s="206"/>
      <c r="Q6" s="206"/>
      <c r="R6" s="206"/>
      <c r="S6" s="206"/>
      <c r="T6" s="206"/>
      <c r="U6" s="206"/>
      <c r="V6" s="169"/>
      <c r="W6" s="169"/>
      <c r="X6" s="169"/>
      <c r="Y6" s="169" t="s">
        <v>131</v>
      </c>
      <c r="Z6" s="169"/>
      <c r="AA6" s="169"/>
      <c r="AB6" s="169"/>
      <c r="AC6" s="169"/>
      <c r="AD6" s="242">
        <f>'代表者記入シート（総括表）'!D10</f>
        <v>0</v>
      </c>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8"/>
      <c r="BK6" s="8"/>
      <c r="BL6" s="8"/>
      <c r="BM6" s="8"/>
      <c r="BN6" s="8"/>
      <c r="BO6" s="8"/>
      <c r="BP6" s="8"/>
      <c r="BQ6" s="8"/>
      <c r="BR6" s="8"/>
      <c r="BS6" s="8"/>
      <c r="BT6" s="8"/>
      <c r="BU6" s="8"/>
      <c r="BV6" s="8"/>
      <c r="BW6" s="8"/>
      <c r="BX6" s="8"/>
      <c r="BY6" s="8"/>
      <c r="BZ6" s="8"/>
      <c r="CA6" s="8"/>
      <c r="CB6" s="8"/>
      <c r="CC6" s="8"/>
      <c r="CD6" s="8"/>
    </row>
    <row r="7" spans="1:181" ht="15" hidden="1" customHeight="1">
      <c r="A7" s="6"/>
      <c r="B7" s="6"/>
      <c r="C7" s="6"/>
      <c r="D7" s="6"/>
      <c r="E7" s="6"/>
      <c r="F7" s="6"/>
      <c r="G7" s="6"/>
      <c r="H7" s="6"/>
      <c r="I7" s="6"/>
      <c r="J7" s="6"/>
      <c r="K7" s="6"/>
      <c r="L7" s="6"/>
      <c r="M7" s="6"/>
      <c r="N7" s="6"/>
      <c r="O7" s="7"/>
      <c r="P7" s="7"/>
      <c r="Q7" s="7"/>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8"/>
      <c r="BJ7" s="8"/>
      <c r="BK7" s="8"/>
      <c r="BL7" s="8"/>
      <c r="BM7" s="8"/>
      <c r="BN7" s="8"/>
      <c r="BO7" s="8"/>
      <c r="BP7" s="8"/>
      <c r="BQ7" s="8"/>
      <c r="BR7" s="8"/>
      <c r="BS7" s="8"/>
      <c r="BT7" s="8"/>
      <c r="BU7" s="8"/>
      <c r="BV7" s="8"/>
      <c r="BW7" s="8"/>
      <c r="BX7" s="8"/>
      <c r="BY7" s="8"/>
      <c r="BZ7" s="8"/>
      <c r="CA7" s="8"/>
      <c r="CB7" s="8"/>
      <c r="CC7" s="8"/>
      <c r="CD7" s="8"/>
    </row>
    <row r="8" spans="1:181" ht="15" hidden="1" customHeight="1">
      <c r="A8" s="6"/>
      <c r="B8" s="6"/>
      <c r="C8" s="6"/>
      <c r="D8" s="6"/>
      <c r="E8" s="6"/>
      <c r="F8" s="6"/>
      <c r="G8" s="6"/>
      <c r="H8" s="6"/>
      <c r="I8" s="6"/>
      <c r="J8" s="6"/>
      <c r="K8" s="6"/>
      <c r="L8" s="6"/>
      <c r="M8" s="6"/>
      <c r="N8" s="6"/>
      <c r="O8" s="7"/>
      <c r="P8" s="7"/>
      <c r="Q8" s="7"/>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8"/>
      <c r="BJ8" s="8"/>
      <c r="BK8" s="8"/>
      <c r="BL8" s="8"/>
      <c r="BM8" s="8"/>
      <c r="BN8" s="8"/>
      <c r="BO8" s="8"/>
      <c r="BP8" s="8"/>
      <c r="BQ8" s="8"/>
      <c r="BR8" s="8"/>
      <c r="BS8" s="8"/>
      <c r="BT8" s="8"/>
      <c r="BU8" s="8"/>
      <c r="BV8" s="8"/>
      <c r="BW8" s="8"/>
      <c r="BX8" s="8"/>
      <c r="BY8" s="8"/>
      <c r="BZ8" s="8"/>
      <c r="CA8" s="8"/>
      <c r="CB8" s="8"/>
      <c r="CC8" s="8"/>
      <c r="CD8" s="8"/>
    </row>
    <row r="9" spans="1:181" ht="15" hidden="1" customHeight="1">
      <c r="A9" s="6"/>
      <c r="B9" s="6"/>
      <c r="C9" s="6"/>
      <c r="D9" s="6"/>
      <c r="E9" s="6"/>
      <c r="F9" s="6"/>
      <c r="G9" s="6"/>
      <c r="H9" s="6"/>
      <c r="I9" s="6"/>
      <c r="J9" s="6"/>
      <c r="K9" s="6"/>
      <c r="L9" s="6"/>
      <c r="M9" s="6"/>
      <c r="N9" s="6"/>
      <c r="O9" s="7"/>
      <c r="P9" s="7"/>
      <c r="Q9" s="7"/>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8"/>
      <c r="BJ9" s="8"/>
      <c r="BK9" s="8"/>
      <c r="BL9" s="8"/>
      <c r="BM9" s="8"/>
      <c r="BN9" s="8"/>
      <c r="BO9" s="8"/>
      <c r="BP9" s="8"/>
      <c r="BQ9" s="8"/>
      <c r="BR9" s="8"/>
      <c r="BS9" s="8"/>
      <c r="BT9" s="8"/>
      <c r="BU9" s="8"/>
      <c r="BV9" s="8"/>
      <c r="BW9" s="8"/>
      <c r="BX9" s="8"/>
      <c r="BY9" s="8"/>
      <c r="BZ9" s="8"/>
      <c r="CA9" s="8"/>
      <c r="CB9" s="8"/>
      <c r="CC9" s="8"/>
      <c r="CD9" s="8"/>
    </row>
    <row r="10" spans="1:181" ht="15" hidden="1" customHeight="1">
      <c r="A10" s="6"/>
      <c r="B10" s="6"/>
      <c r="C10" s="6"/>
      <c r="D10" s="6"/>
      <c r="E10" s="6"/>
      <c r="F10" s="6"/>
      <c r="G10" s="6"/>
      <c r="H10" s="6"/>
      <c r="I10" s="6"/>
      <c r="J10" s="6"/>
      <c r="K10" s="6"/>
      <c r="L10" s="6"/>
      <c r="M10" s="6"/>
      <c r="N10" s="6"/>
      <c r="O10" s="7"/>
      <c r="P10" s="7"/>
      <c r="Q10" s="7"/>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8"/>
      <c r="BJ10" s="8"/>
      <c r="BK10" s="8"/>
      <c r="BL10" s="8"/>
      <c r="BM10" s="8"/>
      <c r="BN10" s="8"/>
      <c r="BO10" s="8"/>
      <c r="BP10" s="8"/>
      <c r="BQ10" s="8"/>
      <c r="BR10" s="8"/>
      <c r="BS10" s="8"/>
      <c r="BT10" s="8"/>
      <c r="BU10" s="8"/>
      <c r="BV10" s="8"/>
      <c r="BW10" s="8"/>
      <c r="BX10" s="8"/>
      <c r="BY10" s="8"/>
      <c r="BZ10" s="8"/>
      <c r="CA10" s="8"/>
      <c r="CB10" s="8"/>
      <c r="CC10" s="8"/>
      <c r="CD10" s="8"/>
    </row>
    <row r="11" spans="1:181" ht="15" customHeight="1" thickBot="1">
      <c r="A11" s="6"/>
      <c r="B11" s="6"/>
      <c r="C11" s="6"/>
      <c r="D11" s="6"/>
      <c r="E11" s="6"/>
      <c r="F11" s="6"/>
      <c r="G11" s="6"/>
      <c r="H11" s="6"/>
      <c r="I11" s="6"/>
      <c r="J11" s="6"/>
      <c r="K11" s="6"/>
      <c r="L11" s="6"/>
      <c r="M11" s="6"/>
      <c r="N11" s="6"/>
      <c r="O11" s="7"/>
      <c r="P11" s="7"/>
      <c r="Q11" s="7"/>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8"/>
      <c r="BJ11" s="8"/>
      <c r="BK11" s="8"/>
      <c r="BL11" s="8"/>
      <c r="BM11" s="8"/>
      <c r="BN11" s="8"/>
      <c r="BO11" s="8"/>
      <c r="BP11" s="8"/>
      <c r="BQ11" s="8"/>
      <c r="BR11" s="8"/>
      <c r="BS11" s="8"/>
      <c r="BT11" s="8"/>
      <c r="BU11" s="8"/>
      <c r="BV11" s="8"/>
      <c r="BW11" s="8"/>
      <c r="BX11" s="8"/>
      <c r="BY11" s="8"/>
      <c r="BZ11" s="8"/>
      <c r="CA11" s="8"/>
      <c r="CB11" s="8"/>
      <c r="CC11" s="8"/>
      <c r="CD11" s="8"/>
      <c r="CE11" s="69">
        <v>1</v>
      </c>
      <c r="CF11" s="69">
        <v>2</v>
      </c>
      <c r="CG11" s="69">
        <v>3</v>
      </c>
      <c r="CH11" s="69">
        <v>4</v>
      </c>
      <c r="CI11" s="69">
        <v>5</v>
      </c>
      <c r="CJ11" s="69">
        <v>6</v>
      </c>
      <c r="CK11" s="69">
        <v>7</v>
      </c>
      <c r="CL11" s="69">
        <v>8</v>
      </c>
      <c r="CM11" s="69">
        <v>9</v>
      </c>
      <c r="CN11" s="69">
        <v>10</v>
      </c>
      <c r="CO11" s="69">
        <v>11</v>
      </c>
      <c r="CP11" s="69">
        <v>12</v>
      </c>
      <c r="CQ11" s="69">
        <v>13</v>
      </c>
      <c r="CR11" s="69">
        <v>14</v>
      </c>
      <c r="CS11" s="69">
        <v>15</v>
      </c>
      <c r="CT11" s="69">
        <v>16</v>
      </c>
      <c r="CU11" s="69">
        <v>17</v>
      </c>
      <c r="CV11" s="69">
        <v>18</v>
      </c>
      <c r="CW11" s="69">
        <v>19</v>
      </c>
      <c r="CX11" s="69">
        <v>20</v>
      </c>
      <c r="CY11" s="69">
        <v>21</v>
      </c>
      <c r="CZ11" s="69">
        <v>22</v>
      </c>
      <c r="DA11" s="69">
        <v>23</v>
      </c>
      <c r="DB11" s="69">
        <v>24</v>
      </c>
      <c r="DC11" s="69">
        <v>25</v>
      </c>
      <c r="DD11" s="69">
        <v>26</v>
      </c>
      <c r="DE11" s="69">
        <v>27</v>
      </c>
      <c r="DF11" s="69">
        <v>28</v>
      </c>
      <c r="DG11" s="69">
        <v>29</v>
      </c>
      <c r="DH11" s="69">
        <v>30</v>
      </c>
      <c r="DI11" s="69">
        <v>31</v>
      </c>
      <c r="DJ11" s="69">
        <v>32</v>
      </c>
      <c r="DK11" s="69">
        <v>33</v>
      </c>
      <c r="DL11" s="69">
        <v>34</v>
      </c>
      <c r="DM11" s="69">
        <v>35</v>
      </c>
      <c r="DN11" s="69">
        <v>36</v>
      </c>
      <c r="DO11" s="69">
        <v>37</v>
      </c>
      <c r="DP11" s="69">
        <v>38</v>
      </c>
      <c r="DQ11" s="69">
        <v>39</v>
      </c>
      <c r="DR11" s="69">
        <v>40</v>
      </c>
      <c r="DS11" s="69">
        <v>41</v>
      </c>
      <c r="DT11" s="69">
        <v>42</v>
      </c>
      <c r="DU11" s="69">
        <v>43</v>
      </c>
      <c r="DV11" s="69">
        <v>44</v>
      </c>
      <c r="DW11" s="69">
        <v>45</v>
      </c>
      <c r="DX11" s="69">
        <v>46</v>
      </c>
      <c r="DY11" s="69">
        <v>47</v>
      </c>
      <c r="DZ11" s="69">
        <v>48</v>
      </c>
      <c r="EA11" s="69">
        <v>49</v>
      </c>
      <c r="EB11" s="69">
        <v>50</v>
      </c>
      <c r="EC11" s="69">
        <v>51</v>
      </c>
      <c r="ED11" s="69">
        <v>52</v>
      </c>
      <c r="EE11" s="69">
        <v>53</v>
      </c>
      <c r="EF11" s="69">
        <v>54</v>
      </c>
      <c r="EG11" s="69">
        <v>55</v>
      </c>
      <c r="EH11" s="69">
        <v>56</v>
      </c>
      <c r="EI11" s="69">
        <v>57</v>
      </c>
      <c r="EJ11" s="69">
        <v>58</v>
      </c>
      <c r="EK11" s="69">
        <v>59</v>
      </c>
      <c r="EL11" s="69">
        <v>60</v>
      </c>
      <c r="EM11" s="69">
        <v>61</v>
      </c>
      <c r="EN11" s="69">
        <v>62</v>
      </c>
      <c r="EO11" s="69">
        <v>63</v>
      </c>
      <c r="EP11" s="69">
        <v>64</v>
      </c>
      <c r="EQ11" s="69">
        <v>65</v>
      </c>
      <c r="ER11" s="69">
        <v>66</v>
      </c>
      <c r="ES11" s="69">
        <v>67</v>
      </c>
      <c r="ET11" s="69">
        <v>68</v>
      </c>
      <c r="EU11" s="69">
        <v>69</v>
      </c>
      <c r="EV11" s="69">
        <v>70</v>
      </c>
      <c r="EW11" s="69">
        <v>71</v>
      </c>
      <c r="EX11" s="69">
        <v>72</v>
      </c>
      <c r="EY11" s="69">
        <v>73</v>
      </c>
      <c r="EZ11" s="69">
        <v>74</v>
      </c>
      <c r="FA11" s="69">
        <v>75</v>
      </c>
      <c r="FB11" s="69">
        <v>76</v>
      </c>
      <c r="FC11" s="69">
        <v>77</v>
      </c>
      <c r="FD11" s="69">
        <v>78</v>
      </c>
      <c r="FE11" s="69">
        <v>79</v>
      </c>
      <c r="FF11" s="69">
        <v>80</v>
      </c>
      <c r="FG11" s="69">
        <v>81</v>
      </c>
      <c r="FH11" s="69">
        <v>82</v>
      </c>
      <c r="FI11" s="69">
        <v>83</v>
      </c>
      <c r="FJ11" s="69">
        <v>84</v>
      </c>
      <c r="FK11" s="69">
        <v>85</v>
      </c>
      <c r="FL11" s="69">
        <v>86</v>
      </c>
      <c r="FM11" s="69">
        <v>87</v>
      </c>
      <c r="FN11" s="69">
        <v>88</v>
      </c>
      <c r="FO11" s="69">
        <v>89</v>
      </c>
      <c r="FP11" s="69">
        <v>90</v>
      </c>
      <c r="FQ11" s="69">
        <v>91</v>
      </c>
      <c r="FR11" s="69">
        <v>92</v>
      </c>
      <c r="FS11" s="69">
        <v>93</v>
      </c>
      <c r="FT11" s="69">
        <v>94</v>
      </c>
      <c r="FU11" s="69">
        <v>95</v>
      </c>
      <c r="FV11" s="69">
        <v>96</v>
      </c>
      <c r="FW11" s="69">
        <v>97</v>
      </c>
      <c r="FX11" s="69">
        <v>98</v>
      </c>
      <c r="FY11" s="69">
        <v>99</v>
      </c>
    </row>
    <row r="12" spans="1:181" ht="15" customHeight="1" thickBot="1">
      <c r="A12" s="245"/>
      <c r="B12" s="246"/>
      <c r="C12" s="247" t="s">
        <v>5</v>
      </c>
      <c r="D12" s="248"/>
      <c r="E12" s="248"/>
      <c r="F12" s="249" t="s">
        <v>6</v>
      </c>
      <c r="G12" s="248"/>
      <c r="H12" s="250" t="s">
        <v>7</v>
      </c>
      <c r="I12" s="251"/>
      <c r="J12" s="251"/>
      <c r="K12" s="251"/>
      <c r="L12" s="251"/>
      <c r="M12" s="251"/>
      <c r="N12" s="252"/>
      <c r="O12" s="253" t="s">
        <v>8</v>
      </c>
      <c r="P12" s="253"/>
      <c r="Q12" s="253"/>
      <c r="R12" s="253"/>
      <c r="S12" s="254"/>
      <c r="T12" s="254" t="s">
        <v>9</v>
      </c>
      <c r="U12" s="254"/>
      <c r="V12" s="254"/>
      <c r="W12" s="254"/>
      <c r="X12" s="254"/>
      <c r="Y12" s="254" t="s">
        <v>119</v>
      </c>
      <c r="Z12" s="254"/>
      <c r="AA12" s="254"/>
      <c r="AB12" s="254"/>
      <c r="AC12" s="254"/>
      <c r="AD12" s="254"/>
      <c r="AE12" s="254" t="s">
        <v>120</v>
      </c>
      <c r="AF12" s="254"/>
      <c r="AG12" s="254"/>
      <c r="AH12" s="254"/>
      <c r="AI12" s="254"/>
      <c r="AJ12" s="254"/>
      <c r="AK12" s="255" t="s">
        <v>10</v>
      </c>
      <c r="AL12" s="251"/>
      <c r="AM12" s="253"/>
      <c r="AN12" s="255" t="s">
        <v>11</v>
      </c>
      <c r="AO12" s="253"/>
      <c r="AP12" s="255" t="s">
        <v>12</v>
      </c>
      <c r="AQ12" s="251"/>
      <c r="AR12" s="251"/>
      <c r="AS12" s="251"/>
      <c r="AT12" s="251"/>
      <c r="AU12" s="251"/>
      <c r="AV12" s="251"/>
      <c r="AW12" s="251"/>
      <c r="AX12" s="251"/>
      <c r="AY12" s="253"/>
      <c r="AZ12" s="255" t="s">
        <v>13</v>
      </c>
      <c r="BA12" s="251"/>
      <c r="BB12" s="251"/>
      <c r="BC12" s="251"/>
      <c r="BD12" s="251"/>
      <c r="BE12" s="251"/>
      <c r="BF12" s="252"/>
      <c r="BG12" s="9"/>
      <c r="CE12" s="69" t="s">
        <v>127</v>
      </c>
      <c r="CF12" s="69" t="s">
        <v>99</v>
      </c>
      <c r="CG12" s="69" t="s">
        <v>100</v>
      </c>
      <c r="CH12" s="69" t="s">
        <v>128</v>
      </c>
      <c r="CI12" s="69" t="s">
        <v>101</v>
      </c>
      <c r="CJ12" s="69" t="s">
        <v>170</v>
      </c>
      <c r="CK12" s="69" t="s">
        <v>102</v>
      </c>
      <c r="CL12" s="69" t="s">
        <v>129</v>
      </c>
      <c r="CM12" s="69" t="s">
        <v>92</v>
      </c>
      <c r="CN12" s="69" t="s">
        <v>93</v>
      </c>
      <c r="CO12" s="23" t="s">
        <v>5</v>
      </c>
      <c r="CP12" s="23" t="s">
        <v>94</v>
      </c>
      <c r="CQ12" s="69" t="s">
        <v>95</v>
      </c>
      <c r="CR12" s="69" t="s">
        <v>96</v>
      </c>
      <c r="CS12" s="69" t="s">
        <v>97</v>
      </c>
      <c r="CT12" s="23" t="s">
        <v>98</v>
      </c>
      <c r="CU12" s="23" t="s">
        <v>130</v>
      </c>
      <c r="CV12" s="69" t="s">
        <v>8</v>
      </c>
      <c r="CW12" s="69" t="s">
        <v>9</v>
      </c>
      <c r="CX12" s="69" t="s">
        <v>103</v>
      </c>
      <c r="CY12" s="69" t="s">
        <v>121</v>
      </c>
      <c r="CZ12" s="69" t="s">
        <v>122</v>
      </c>
      <c r="DA12" s="69" t="s">
        <v>104</v>
      </c>
      <c r="DB12" s="69" t="s">
        <v>10</v>
      </c>
      <c r="DC12" s="69" t="s">
        <v>11</v>
      </c>
      <c r="DD12" s="69" t="s">
        <v>12</v>
      </c>
      <c r="DE12" s="69" t="s">
        <v>13</v>
      </c>
      <c r="DF12" s="69" t="s">
        <v>105</v>
      </c>
      <c r="DG12" s="23" t="s">
        <v>106</v>
      </c>
      <c r="DH12" s="69" t="s">
        <v>8</v>
      </c>
      <c r="DI12" s="69" t="s">
        <v>9</v>
      </c>
      <c r="DJ12" s="69" t="s">
        <v>103</v>
      </c>
      <c r="DK12" s="69" t="s">
        <v>121</v>
      </c>
      <c r="DL12" s="69" t="s">
        <v>122</v>
      </c>
      <c r="DM12" s="69" t="s">
        <v>104</v>
      </c>
      <c r="DN12" s="69" t="s">
        <v>10</v>
      </c>
      <c r="DO12" s="69" t="s">
        <v>11</v>
      </c>
      <c r="DP12" s="69" t="s">
        <v>12</v>
      </c>
      <c r="DQ12" s="69" t="s">
        <v>13</v>
      </c>
      <c r="DR12" s="69" t="s">
        <v>8</v>
      </c>
      <c r="DS12" s="69" t="s">
        <v>9</v>
      </c>
      <c r="DT12" s="69" t="s">
        <v>103</v>
      </c>
      <c r="DU12" s="69" t="s">
        <v>121</v>
      </c>
      <c r="DV12" s="69" t="s">
        <v>122</v>
      </c>
      <c r="DW12" s="69" t="s">
        <v>104</v>
      </c>
      <c r="DX12" s="69" t="s">
        <v>10</v>
      </c>
      <c r="DY12" s="69" t="s">
        <v>11</v>
      </c>
      <c r="DZ12" s="69" t="s">
        <v>12</v>
      </c>
      <c r="EA12" s="69" t="s">
        <v>13</v>
      </c>
      <c r="EB12" s="69" t="s">
        <v>8</v>
      </c>
      <c r="EC12" s="69" t="s">
        <v>9</v>
      </c>
      <c r="ED12" s="69" t="s">
        <v>103</v>
      </c>
      <c r="EE12" s="69" t="s">
        <v>121</v>
      </c>
      <c r="EF12" s="69" t="s">
        <v>122</v>
      </c>
      <c r="EG12" s="69" t="s">
        <v>104</v>
      </c>
      <c r="EH12" s="69" t="s">
        <v>10</v>
      </c>
      <c r="EI12" s="69" t="s">
        <v>11</v>
      </c>
      <c r="EJ12" s="69" t="s">
        <v>12</v>
      </c>
      <c r="EK12" s="69" t="s">
        <v>13</v>
      </c>
      <c r="EL12" s="69" t="s">
        <v>8</v>
      </c>
      <c r="EM12" s="69" t="s">
        <v>9</v>
      </c>
      <c r="EN12" s="69" t="s">
        <v>103</v>
      </c>
      <c r="EO12" s="69" t="s">
        <v>121</v>
      </c>
      <c r="EP12" s="69" t="s">
        <v>122</v>
      </c>
      <c r="EQ12" s="69" t="s">
        <v>104</v>
      </c>
      <c r="ER12" s="69" t="s">
        <v>10</v>
      </c>
      <c r="ES12" s="69" t="s">
        <v>11</v>
      </c>
      <c r="ET12" s="69" t="s">
        <v>12</v>
      </c>
      <c r="EU12" s="69" t="s">
        <v>13</v>
      </c>
      <c r="EV12" s="69" t="s">
        <v>8</v>
      </c>
      <c r="EW12" s="69" t="s">
        <v>9</v>
      </c>
      <c r="EX12" s="69" t="s">
        <v>103</v>
      </c>
      <c r="EY12" s="69" t="s">
        <v>121</v>
      </c>
      <c r="EZ12" s="69" t="s">
        <v>122</v>
      </c>
      <c r="FA12" s="69" t="s">
        <v>104</v>
      </c>
      <c r="FB12" s="69" t="s">
        <v>10</v>
      </c>
      <c r="FC12" s="69" t="s">
        <v>11</v>
      </c>
      <c r="FD12" s="69" t="s">
        <v>12</v>
      </c>
      <c r="FE12" s="69" t="s">
        <v>13</v>
      </c>
      <c r="FF12" s="69" t="s">
        <v>8</v>
      </c>
      <c r="FG12" s="69" t="s">
        <v>9</v>
      </c>
      <c r="FH12" s="69" t="s">
        <v>103</v>
      </c>
      <c r="FI12" s="69" t="s">
        <v>121</v>
      </c>
      <c r="FJ12" s="69" t="s">
        <v>122</v>
      </c>
      <c r="FK12" s="69" t="s">
        <v>104</v>
      </c>
      <c r="FL12" s="69" t="s">
        <v>10</v>
      </c>
      <c r="FM12" s="69" t="s">
        <v>11</v>
      </c>
      <c r="FN12" s="69" t="s">
        <v>12</v>
      </c>
      <c r="FO12" s="69" t="s">
        <v>13</v>
      </c>
      <c r="FP12" s="69" t="s">
        <v>8</v>
      </c>
      <c r="FQ12" s="69" t="s">
        <v>9</v>
      </c>
      <c r="FR12" s="69" t="s">
        <v>103</v>
      </c>
      <c r="FS12" s="69" t="s">
        <v>121</v>
      </c>
      <c r="FT12" s="69" t="s">
        <v>122</v>
      </c>
      <c r="FU12" s="69" t="s">
        <v>104</v>
      </c>
      <c r="FV12" s="69" t="s">
        <v>10</v>
      </c>
      <c r="FW12" s="69" t="s">
        <v>11</v>
      </c>
      <c r="FX12" s="69" t="s">
        <v>12</v>
      </c>
      <c r="FY12" s="69" t="s">
        <v>13</v>
      </c>
    </row>
    <row r="13" spans="1:181" ht="13.2" customHeight="1">
      <c r="A13" s="171" t="str">
        <f>AZ1</f>
        <v>女子</v>
      </c>
      <c r="B13" s="172"/>
      <c r="C13" s="207" t="s">
        <v>48</v>
      </c>
      <c r="D13" s="208"/>
      <c r="E13" s="209"/>
      <c r="F13" s="177" t="s">
        <v>14</v>
      </c>
      <c r="G13" s="178"/>
      <c r="H13" s="181"/>
      <c r="I13" s="182"/>
      <c r="J13" s="182"/>
      <c r="K13" s="182"/>
      <c r="L13" s="182"/>
      <c r="M13" s="182"/>
      <c r="N13" s="183"/>
      <c r="O13" s="187"/>
      <c r="P13" s="188"/>
      <c r="Q13" s="188"/>
      <c r="R13" s="188"/>
      <c r="S13" s="189"/>
      <c r="T13" s="190"/>
      <c r="U13" s="188"/>
      <c r="V13" s="188"/>
      <c r="W13" s="188"/>
      <c r="X13" s="189"/>
      <c r="Y13" s="190" t="str">
        <f>IF(O13&lt;&gt;"",PHONETIC(O13),"")</f>
        <v/>
      </c>
      <c r="Z13" s="188"/>
      <c r="AA13" s="188"/>
      <c r="AB13" s="188"/>
      <c r="AC13" s="188"/>
      <c r="AD13" s="189"/>
      <c r="AE13" s="190" t="str">
        <f>IF(T13&lt;&gt;"",PHONETIC(T13),"")</f>
        <v/>
      </c>
      <c r="AF13" s="188"/>
      <c r="AG13" s="188"/>
      <c r="AH13" s="188"/>
      <c r="AI13" s="188"/>
      <c r="AJ13" s="189"/>
      <c r="AK13" s="190"/>
      <c r="AL13" s="188"/>
      <c r="AM13" s="189"/>
      <c r="AN13" s="190"/>
      <c r="AO13" s="189"/>
      <c r="AP13" s="190" t="s">
        <v>16</v>
      </c>
      <c r="AQ13" s="188"/>
      <c r="AR13" s="188"/>
      <c r="AS13" s="188"/>
      <c r="AT13" s="47" t="s">
        <v>71</v>
      </c>
      <c r="AU13" s="188"/>
      <c r="AV13" s="188"/>
      <c r="AW13" s="47" t="s">
        <v>71</v>
      </c>
      <c r="AX13" s="188"/>
      <c r="AY13" s="189"/>
      <c r="AZ13" s="190"/>
      <c r="BA13" s="188"/>
      <c r="BB13" s="188"/>
      <c r="BC13" s="188"/>
      <c r="BD13" s="188"/>
      <c r="BE13" s="188"/>
      <c r="BF13" s="233"/>
      <c r="BG13" s="52"/>
      <c r="BH13" s="51"/>
      <c r="BI13" s="53"/>
      <c r="CE13" s="70" t="e">
        <f>CG13&amp;CK13&amp;CN13&amp;"0"&amp;CL13</f>
        <v>#N/A</v>
      </c>
      <c r="CF13" s="71">
        <f>$F$3</f>
        <v>0</v>
      </c>
      <c r="CG13" s="71" t="e">
        <f t="shared" ref="CG13:CG44" si="0">VLOOKUP(CF13,$O$66:$U$73,6,FALSE)</f>
        <v>#N/A</v>
      </c>
      <c r="CH13" s="71">
        <f>H13</f>
        <v>0</v>
      </c>
      <c r="CI13" s="71" t="e">
        <f>VLOOKUP($CH13,'代表者記入シート（総括表）'!$B$15:$F$34,3,FALSE)</f>
        <v>#N/A</v>
      </c>
      <c r="CJ13" s="71" t="e">
        <f>VLOOKUP($CH13,'代表者記入シート（総括表）'!$B$15:$F$34,4,FALSE)</f>
        <v>#N/A</v>
      </c>
      <c r="CK13" s="71" t="e">
        <f>VLOOKUP($CH13,'代表者記入シート（総括表）'!$B$15:$AL$34,37,FALSE)</f>
        <v>#N/A</v>
      </c>
      <c r="CL13" s="71">
        <f>COUNTIF($CH$13:$CH$36,$CH13)-COUNTIF($CH13:$CH$36,$CH13)+1</f>
        <v>1</v>
      </c>
      <c r="CM13" s="71" t="str">
        <f>$AZ$1</f>
        <v>女子</v>
      </c>
      <c r="CN13" s="71">
        <f>VLOOKUP($AZ$1,$C$78:$H$79,5,FALSE)</f>
        <v>2</v>
      </c>
      <c r="CO13" s="23" t="s">
        <v>107</v>
      </c>
      <c r="CP13" s="23">
        <v>4</v>
      </c>
      <c r="CQ13" s="71"/>
      <c r="CR13" s="71"/>
      <c r="CS13" s="71"/>
      <c r="CT13" s="23">
        <v>1</v>
      </c>
      <c r="CU13" s="23">
        <v>1</v>
      </c>
      <c r="CV13" s="71">
        <f>$O13</f>
        <v>0</v>
      </c>
      <c r="CW13" s="71">
        <f>$T13</f>
        <v>0</v>
      </c>
      <c r="CX13" s="71" t="str">
        <f>CV13&amp;" "&amp;CW13</f>
        <v>0 0</v>
      </c>
      <c r="CY13" s="71" t="str">
        <f>$Y13</f>
        <v/>
      </c>
      <c r="CZ13" s="71" t="str">
        <f>$AE13</f>
        <v/>
      </c>
      <c r="DA13" s="71" t="str">
        <f>$CY13&amp;" "&amp;$CZ13</f>
        <v xml:space="preserve"> </v>
      </c>
      <c r="DB13" s="71">
        <f>$AK13</f>
        <v>0</v>
      </c>
      <c r="DC13" s="71">
        <f>$AN13</f>
        <v>0</v>
      </c>
      <c r="DD13" s="71" t="str">
        <f>"H"&amp;$AR13&amp;"/"&amp;$AU13&amp;"/"&amp;$AX13</f>
        <v>H//</v>
      </c>
      <c r="DE13" s="71">
        <f>$AZ13</f>
        <v>0</v>
      </c>
      <c r="DF13" s="69" t="str">
        <f>$F$3&amp;"1位"</f>
        <v>01位</v>
      </c>
      <c r="DG13" s="23" t="s">
        <v>123</v>
      </c>
      <c r="DH13" s="71">
        <f>O14</f>
        <v>0</v>
      </c>
      <c r="DI13" s="71">
        <f>T14</f>
        <v>0</v>
      </c>
      <c r="DJ13" s="71" t="str">
        <f>DH13&amp;" "&amp;DI13</f>
        <v>0 0</v>
      </c>
      <c r="DK13" s="71" t="str">
        <f>Y14</f>
        <v/>
      </c>
      <c r="DL13" s="71" t="str">
        <f>AE14</f>
        <v/>
      </c>
      <c r="DM13" s="71" t="str">
        <f>DK13&amp;" "&amp;DL13</f>
        <v xml:space="preserve"> </v>
      </c>
      <c r="DN13" s="71">
        <f>AK14</f>
        <v>0</v>
      </c>
      <c r="DO13" s="71">
        <f>AN14</f>
        <v>0</v>
      </c>
      <c r="DP13" s="71" t="str">
        <f>"H"&amp;$AR14&amp;"/"&amp;$AU14&amp;"/"&amp;$AX14</f>
        <v>H//</v>
      </c>
      <c r="DQ13" s="71">
        <f>AZ14</f>
        <v>0</v>
      </c>
      <c r="DR13" s="69"/>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row>
    <row r="14" spans="1:181" ht="13.2" customHeight="1">
      <c r="A14" s="173"/>
      <c r="B14" s="174"/>
      <c r="C14" s="210"/>
      <c r="D14" s="211"/>
      <c r="E14" s="212"/>
      <c r="F14" s="179"/>
      <c r="G14" s="180"/>
      <c r="H14" s="184"/>
      <c r="I14" s="185"/>
      <c r="J14" s="185"/>
      <c r="K14" s="185"/>
      <c r="L14" s="185"/>
      <c r="M14" s="185"/>
      <c r="N14" s="186"/>
      <c r="O14" s="199"/>
      <c r="P14" s="200"/>
      <c r="Q14" s="200"/>
      <c r="R14" s="200"/>
      <c r="S14" s="201"/>
      <c r="T14" s="202"/>
      <c r="U14" s="200"/>
      <c r="V14" s="200"/>
      <c r="W14" s="200"/>
      <c r="X14" s="201"/>
      <c r="Y14" s="202" t="str">
        <f t="shared" ref="Y14:Y44" si="1">IF(O14&lt;&gt;"",PHONETIC(O14),"")</f>
        <v/>
      </c>
      <c r="Z14" s="200"/>
      <c r="AA14" s="200"/>
      <c r="AB14" s="200"/>
      <c r="AC14" s="200"/>
      <c r="AD14" s="201"/>
      <c r="AE14" s="202" t="str">
        <f t="shared" ref="AE14:AE44" si="2">IF(T14&lt;&gt;"",PHONETIC(T14),"")</f>
        <v/>
      </c>
      <c r="AF14" s="200"/>
      <c r="AG14" s="200"/>
      <c r="AH14" s="200"/>
      <c r="AI14" s="200"/>
      <c r="AJ14" s="201"/>
      <c r="AK14" s="202"/>
      <c r="AL14" s="200"/>
      <c r="AM14" s="201"/>
      <c r="AN14" s="202"/>
      <c r="AO14" s="201"/>
      <c r="AP14" s="202" t="s">
        <v>16</v>
      </c>
      <c r="AQ14" s="200"/>
      <c r="AR14" s="200"/>
      <c r="AS14" s="200"/>
      <c r="AT14" s="49" t="s">
        <v>71</v>
      </c>
      <c r="AU14" s="200"/>
      <c r="AV14" s="200"/>
      <c r="AW14" s="49" t="s">
        <v>71</v>
      </c>
      <c r="AX14" s="200"/>
      <c r="AY14" s="201"/>
      <c r="AZ14" s="202"/>
      <c r="BA14" s="200"/>
      <c r="BB14" s="200"/>
      <c r="BC14" s="200"/>
      <c r="BD14" s="200"/>
      <c r="BE14" s="200"/>
      <c r="BF14" s="240"/>
      <c r="BG14" s="52"/>
      <c r="BH14" s="51"/>
      <c r="BI14" s="53"/>
      <c r="CE14" s="70" t="e">
        <f t="shared" ref="CE14:CE44" si="3">CG14&amp;CK14&amp;CN14&amp;"0"&amp;CL14</f>
        <v>#N/A</v>
      </c>
      <c r="CF14" s="71">
        <f t="shared" ref="CF14:CF44" si="4">$F$3</f>
        <v>0</v>
      </c>
      <c r="CG14" s="71" t="e">
        <f t="shared" si="0"/>
        <v>#N/A</v>
      </c>
      <c r="CH14" s="71">
        <f>H13</f>
        <v>0</v>
      </c>
      <c r="CI14" s="71" t="e">
        <f>VLOOKUP($CH14,'代表者記入シート（総括表）'!$B$15:$F$34,3,FALSE)</f>
        <v>#N/A</v>
      </c>
      <c r="CJ14" s="71" t="e">
        <f>VLOOKUP($CH14,'代表者記入シート（総括表）'!$B$15:$F$34,4,FALSE)</f>
        <v>#N/A</v>
      </c>
      <c r="CK14" s="71" t="e">
        <f>VLOOKUP($CH14,'代表者記入シート（総括表）'!$B$15:$AL$34,37,FALSE)</f>
        <v>#N/A</v>
      </c>
      <c r="CL14" s="71">
        <f>COUNTIF($CH$13:$CH$36,$CH14)-COUNTIF($CH14:$CH$36,$CH14)+1</f>
        <v>2</v>
      </c>
      <c r="CM14" s="71" t="str">
        <f t="shared" ref="CM14:CM44" si="5">$AZ$1</f>
        <v>女子</v>
      </c>
      <c r="CN14" s="71">
        <f t="shared" ref="CN14:CN44" si="6">VLOOKUP($AZ$1,$C$78:$H$79,5,FALSE)</f>
        <v>2</v>
      </c>
      <c r="CO14" s="23" t="s">
        <v>107</v>
      </c>
      <c r="CP14" s="23">
        <v>4</v>
      </c>
      <c r="CQ14" s="71"/>
      <c r="CR14" s="71"/>
      <c r="CS14" s="71"/>
      <c r="CT14" s="23">
        <v>2</v>
      </c>
      <c r="CU14" s="23">
        <v>1</v>
      </c>
      <c r="CV14" s="71">
        <f t="shared" ref="CV14:CV44" si="7">$O14</f>
        <v>0</v>
      </c>
      <c r="CW14" s="71">
        <f t="shared" ref="CW14:CW44" si="8">$T14</f>
        <v>0</v>
      </c>
      <c r="CX14" s="71" t="str">
        <f t="shared" ref="CX14:CX44" si="9">CV14&amp;" "&amp;CW14</f>
        <v>0 0</v>
      </c>
      <c r="CY14" s="71" t="str">
        <f t="shared" ref="CY14:CY44" si="10">$Y14</f>
        <v/>
      </c>
      <c r="CZ14" s="71" t="str">
        <f t="shared" ref="CZ14:CZ44" si="11">$AE14</f>
        <v/>
      </c>
      <c r="DA14" s="71" t="str">
        <f t="shared" ref="DA14:DA44" si="12">CY14&amp;" "&amp;CZ14</f>
        <v xml:space="preserve"> </v>
      </c>
      <c r="DB14" s="71">
        <f t="shared" ref="DB14:DB44" si="13">AK14</f>
        <v>0</v>
      </c>
      <c r="DC14" s="71">
        <f t="shared" ref="DC14:DC44" si="14">AN14</f>
        <v>0</v>
      </c>
      <c r="DD14" s="71" t="str">
        <f t="shared" ref="DD14:DD44" si="15">"H"&amp;AR14&amp;"/"&amp;AU14&amp;"/"&amp;AX14</f>
        <v>H//</v>
      </c>
      <c r="DE14" s="71">
        <f t="shared" ref="DE14:DE44" si="16">AZ14</f>
        <v>0</v>
      </c>
      <c r="DF14" s="69" t="str">
        <f>$F$3&amp;"1位"</f>
        <v>01位</v>
      </c>
      <c r="DG14" s="23" t="s">
        <v>123</v>
      </c>
      <c r="DH14" s="71"/>
      <c r="DI14" s="71"/>
      <c r="DJ14" s="71"/>
      <c r="DK14" s="71"/>
      <c r="DL14" s="71"/>
      <c r="DM14" s="71"/>
      <c r="DN14" s="71"/>
      <c r="DO14" s="71"/>
      <c r="DP14" s="71"/>
      <c r="DQ14" s="71"/>
      <c r="DR14" s="69"/>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row>
    <row r="15" spans="1:181" ht="13.2" customHeight="1">
      <c r="A15" s="173"/>
      <c r="B15" s="174"/>
      <c r="C15" s="210"/>
      <c r="D15" s="211"/>
      <c r="E15" s="212"/>
      <c r="F15" s="191" t="s">
        <v>18</v>
      </c>
      <c r="G15" s="192"/>
      <c r="H15" s="193"/>
      <c r="I15" s="194"/>
      <c r="J15" s="194"/>
      <c r="K15" s="194"/>
      <c r="L15" s="194"/>
      <c r="M15" s="194"/>
      <c r="N15" s="195"/>
      <c r="O15" s="199"/>
      <c r="P15" s="200"/>
      <c r="Q15" s="200"/>
      <c r="R15" s="200"/>
      <c r="S15" s="201"/>
      <c r="T15" s="202"/>
      <c r="U15" s="200"/>
      <c r="V15" s="200"/>
      <c r="W15" s="200"/>
      <c r="X15" s="201"/>
      <c r="Y15" s="202" t="str">
        <f t="shared" si="1"/>
        <v/>
      </c>
      <c r="Z15" s="200"/>
      <c r="AA15" s="200"/>
      <c r="AB15" s="200"/>
      <c r="AC15" s="200"/>
      <c r="AD15" s="201"/>
      <c r="AE15" s="202" t="str">
        <f t="shared" si="2"/>
        <v/>
      </c>
      <c r="AF15" s="200"/>
      <c r="AG15" s="200"/>
      <c r="AH15" s="200"/>
      <c r="AI15" s="200"/>
      <c r="AJ15" s="201"/>
      <c r="AK15" s="202"/>
      <c r="AL15" s="200"/>
      <c r="AM15" s="201"/>
      <c r="AN15" s="202"/>
      <c r="AO15" s="201"/>
      <c r="AP15" s="202" t="s">
        <v>16</v>
      </c>
      <c r="AQ15" s="200"/>
      <c r="AR15" s="200"/>
      <c r="AS15" s="200"/>
      <c r="AT15" s="49" t="s">
        <v>71</v>
      </c>
      <c r="AU15" s="200"/>
      <c r="AV15" s="200"/>
      <c r="AW15" s="49" t="s">
        <v>71</v>
      </c>
      <c r="AX15" s="200"/>
      <c r="AY15" s="201"/>
      <c r="AZ15" s="202"/>
      <c r="BA15" s="200"/>
      <c r="BB15" s="200"/>
      <c r="BC15" s="200"/>
      <c r="BD15" s="200"/>
      <c r="BE15" s="200"/>
      <c r="BF15" s="240"/>
      <c r="BG15" s="54"/>
      <c r="BH15" s="55"/>
      <c r="BI15" s="55"/>
      <c r="CE15" s="70" t="e">
        <f t="shared" si="3"/>
        <v>#N/A</v>
      </c>
      <c r="CF15" s="71">
        <f t="shared" si="4"/>
        <v>0</v>
      </c>
      <c r="CG15" s="71" t="e">
        <f t="shared" si="0"/>
        <v>#N/A</v>
      </c>
      <c r="CH15" s="71">
        <f t="shared" ref="CH15:CH36" si="17">H15</f>
        <v>0</v>
      </c>
      <c r="CI15" s="71" t="e">
        <f>VLOOKUP($CH15,'代表者記入シート（総括表）'!$B$15:$F$34,3,FALSE)</f>
        <v>#N/A</v>
      </c>
      <c r="CJ15" s="71" t="e">
        <f>VLOOKUP($CH15,'代表者記入シート（総括表）'!$B$15:$F$34,4,FALSE)</f>
        <v>#N/A</v>
      </c>
      <c r="CK15" s="71" t="e">
        <f>VLOOKUP($CH15,'代表者記入シート（総括表）'!$B$15:$AL$34,37,FALSE)</f>
        <v>#N/A</v>
      </c>
      <c r="CL15" s="71">
        <f>COUNTIF($CH$13:$CH$36,$CH15)-COUNTIF($CH15:$CH$36,$CH15)+1</f>
        <v>3</v>
      </c>
      <c r="CM15" s="71" t="str">
        <f t="shared" si="5"/>
        <v>女子</v>
      </c>
      <c r="CN15" s="71">
        <f t="shared" si="6"/>
        <v>2</v>
      </c>
      <c r="CO15" s="23" t="s">
        <v>107</v>
      </c>
      <c r="CP15" s="23">
        <v>4</v>
      </c>
      <c r="CQ15" s="71"/>
      <c r="CR15" s="71"/>
      <c r="CS15" s="71"/>
      <c r="CT15" s="23">
        <v>1</v>
      </c>
      <c r="CU15" s="23">
        <v>2</v>
      </c>
      <c r="CV15" s="71">
        <f t="shared" si="7"/>
        <v>0</v>
      </c>
      <c r="CW15" s="71">
        <f t="shared" si="8"/>
        <v>0</v>
      </c>
      <c r="CX15" s="71" t="str">
        <f t="shared" si="9"/>
        <v>0 0</v>
      </c>
      <c r="CY15" s="71" t="str">
        <f t="shared" si="10"/>
        <v/>
      </c>
      <c r="CZ15" s="71" t="str">
        <f t="shared" si="11"/>
        <v/>
      </c>
      <c r="DA15" s="71" t="str">
        <f t="shared" si="12"/>
        <v xml:space="preserve"> </v>
      </c>
      <c r="DB15" s="71">
        <f t="shared" si="13"/>
        <v>0</v>
      </c>
      <c r="DC15" s="71">
        <f t="shared" si="14"/>
        <v>0</v>
      </c>
      <c r="DD15" s="71" t="str">
        <f t="shared" si="15"/>
        <v>H//</v>
      </c>
      <c r="DE15" s="71">
        <f t="shared" si="16"/>
        <v>0</v>
      </c>
      <c r="DF15" s="71"/>
      <c r="DG15" s="23" t="s">
        <v>124</v>
      </c>
      <c r="DH15" s="71">
        <f>O16</f>
        <v>0</v>
      </c>
      <c r="DI15" s="71">
        <f>T16</f>
        <v>0</v>
      </c>
      <c r="DJ15" s="71" t="str">
        <f t="shared" ref="DJ15" si="18">DH15&amp;" "&amp;DI15</f>
        <v>0 0</v>
      </c>
      <c r="DK15" s="71" t="str">
        <f>Y16</f>
        <v/>
      </c>
      <c r="DL15" s="71" t="str">
        <f>AE16</f>
        <v/>
      </c>
      <c r="DM15" s="71" t="str">
        <f t="shared" ref="DM15" si="19">DK15&amp;" "&amp;DL15</f>
        <v xml:space="preserve"> </v>
      </c>
      <c r="DN15" s="71">
        <f>AK16</f>
        <v>0</v>
      </c>
      <c r="DO15" s="71">
        <f>AN16</f>
        <v>0</v>
      </c>
      <c r="DP15" s="71" t="str">
        <f t="shared" ref="DP15" si="20">"H"&amp;$AR16&amp;"/"&amp;$AU16&amp;"/"&amp;$AX16</f>
        <v>H//</v>
      </c>
      <c r="DQ15" s="71">
        <f>AZ16</f>
        <v>0</v>
      </c>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row>
    <row r="16" spans="1:181" ht="13.2" customHeight="1">
      <c r="A16" s="173"/>
      <c r="B16" s="174"/>
      <c r="C16" s="210"/>
      <c r="D16" s="211"/>
      <c r="E16" s="212"/>
      <c r="F16" s="179"/>
      <c r="G16" s="180"/>
      <c r="H16" s="196"/>
      <c r="I16" s="197"/>
      <c r="J16" s="197"/>
      <c r="K16" s="197"/>
      <c r="L16" s="197"/>
      <c r="M16" s="197"/>
      <c r="N16" s="198"/>
      <c r="O16" s="199"/>
      <c r="P16" s="200"/>
      <c r="Q16" s="200"/>
      <c r="R16" s="200"/>
      <c r="S16" s="201"/>
      <c r="T16" s="202"/>
      <c r="U16" s="200"/>
      <c r="V16" s="200"/>
      <c r="W16" s="200"/>
      <c r="X16" s="201"/>
      <c r="Y16" s="202" t="str">
        <f t="shared" si="1"/>
        <v/>
      </c>
      <c r="Z16" s="200"/>
      <c r="AA16" s="200"/>
      <c r="AB16" s="200"/>
      <c r="AC16" s="200"/>
      <c r="AD16" s="201"/>
      <c r="AE16" s="202" t="str">
        <f t="shared" si="2"/>
        <v/>
      </c>
      <c r="AF16" s="200"/>
      <c r="AG16" s="200"/>
      <c r="AH16" s="200"/>
      <c r="AI16" s="200"/>
      <c r="AJ16" s="201"/>
      <c r="AK16" s="202"/>
      <c r="AL16" s="200"/>
      <c r="AM16" s="201"/>
      <c r="AN16" s="202"/>
      <c r="AO16" s="201"/>
      <c r="AP16" s="202" t="s">
        <v>16</v>
      </c>
      <c r="AQ16" s="200"/>
      <c r="AR16" s="200"/>
      <c r="AS16" s="200"/>
      <c r="AT16" s="49" t="s">
        <v>71</v>
      </c>
      <c r="AU16" s="200"/>
      <c r="AV16" s="200"/>
      <c r="AW16" s="49" t="s">
        <v>71</v>
      </c>
      <c r="AX16" s="200"/>
      <c r="AY16" s="201"/>
      <c r="AZ16" s="202"/>
      <c r="BA16" s="200"/>
      <c r="BB16" s="200"/>
      <c r="BC16" s="200"/>
      <c r="BD16" s="200"/>
      <c r="BE16" s="200"/>
      <c r="BF16" s="240"/>
      <c r="BG16" s="54"/>
      <c r="BH16" s="55"/>
      <c r="BI16" s="55"/>
      <c r="CE16" s="70" t="e">
        <f t="shared" si="3"/>
        <v>#N/A</v>
      </c>
      <c r="CF16" s="71">
        <f t="shared" si="4"/>
        <v>0</v>
      </c>
      <c r="CG16" s="71" t="e">
        <f t="shared" si="0"/>
        <v>#N/A</v>
      </c>
      <c r="CH16" s="71">
        <f>H15</f>
        <v>0</v>
      </c>
      <c r="CI16" s="71" t="e">
        <f>VLOOKUP($CH16,'代表者記入シート（総括表）'!$B$15:$F$34,3,FALSE)</f>
        <v>#N/A</v>
      </c>
      <c r="CJ16" s="71" t="e">
        <f>VLOOKUP($CH16,'代表者記入シート（総括表）'!$B$15:$F$34,4,FALSE)</f>
        <v>#N/A</v>
      </c>
      <c r="CK16" s="71" t="e">
        <f>VLOOKUP($CH16,'代表者記入シート（総括表）'!$B$15:$AL$34,37,FALSE)</f>
        <v>#N/A</v>
      </c>
      <c r="CL16" s="71">
        <f>COUNTIF($CH$13:$CH$36,$CH16)-COUNTIF($CH16:$CH$36,$CH16)+1</f>
        <v>4</v>
      </c>
      <c r="CM16" s="71" t="str">
        <f t="shared" si="5"/>
        <v>女子</v>
      </c>
      <c r="CN16" s="71">
        <f t="shared" si="6"/>
        <v>2</v>
      </c>
      <c r="CO16" s="23" t="s">
        <v>107</v>
      </c>
      <c r="CP16" s="23">
        <v>4</v>
      </c>
      <c r="CQ16" s="71"/>
      <c r="CR16" s="71"/>
      <c r="CS16" s="71"/>
      <c r="CT16" s="23">
        <v>2</v>
      </c>
      <c r="CU16" s="23">
        <v>2</v>
      </c>
      <c r="CV16" s="71">
        <f t="shared" si="7"/>
        <v>0</v>
      </c>
      <c r="CW16" s="71">
        <f t="shared" si="8"/>
        <v>0</v>
      </c>
      <c r="CX16" s="71" t="str">
        <f t="shared" si="9"/>
        <v>0 0</v>
      </c>
      <c r="CY16" s="71" t="str">
        <f t="shared" si="10"/>
        <v/>
      </c>
      <c r="CZ16" s="71" t="str">
        <f t="shared" si="11"/>
        <v/>
      </c>
      <c r="DA16" s="71" t="str">
        <f t="shared" si="12"/>
        <v xml:space="preserve"> </v>
      </c>
      <c r="DB16" s="71">
        <f t="shared" si="13"/>
        <v>0</v>
      </c>
      <c r="DC16" s="71">
        <f t="shared" si="14"/>
        <v>0</v>
      </c>
      <c r="DD16" s="71" t="str">
        <f t="shared" si="15"/>
        <v>H//</v>
      </c>
      <c r="DE16" s="71">
        <f t="shared" si="16"/>
        <v>0</v>
      </c>
      <c r="DF16" s="71"/>
      <c r="DG16" s="23" t="s">
        <v>124</v>
      </c>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row>
    <row r="17" spans="1:181" ht="13.2" customHeight="1">
      <c r="A17" s="173"/>
      <c r="B17" s="174"/>
      <c r="C17" s="210"/>
      <c r="D17" s="211"/>
      <c r="E17" s="212"/>
      <c r="F17" s="228" t="s">
        <v>50</v>
      </c>
      <c r="G17" s="229"/>
      <c r="H17" s="193"/>
      <c r="I17" s="194"/>
      <c r="J17" s="194"/>
      <c r="K17" s="194"/>
      <c r="L17" s="194"/>
      <c r="M17" s="194"/>
      <c r="N17" s="195"/>
      <c r="O17" s="199"/>
      <c r="P17" s="200"/>
      <c r="Q17" s="200"/>
      <c r="R17" s="200"/>
      <c r="S17" s="201"/>
      <c r="T17" s="202"/>
      <c r="U17" s="200"/>
      <c r="V17" s="200"/>
      <c r="W17" s="200"/>
      <c r="X17" s="201"/>
      <c r="Y17" s="202" t="str">
        <f t="shared" si="1"/>
        <v/>
      </c>
      <c r="Z17" s="200"/>
      <c r="AA17" s="200"/>
      <c r="AB17" s="200"/>
      <c r="AC17" s="200"/>
      <c r="AD17" s="201"/>
      <c r="AE17" s="202" t="str">
        <f t="shared" si="2"/>
        <v/>
      </c>
      <c r="AF17" s="200"/>
      <c r="AG17" s="200"/>
      <c r="AH17" s="200"/>
      <c r="AI17" s="200"/>
      <c r="AJ17" s="201"/>
      <c r="AK17" s="202"/>
      <c r="AL17" s="200"/>
      <c r="AM17" s="201"/>
      <c r="AN17" s="202"/>
      <c r="AO17" s="201"/>
      <c r="AP17" s="202" t="s">
        <v>16</v>
      </c>
      <c r="AQ17" s="200"/>
      <c r="AR17" s="200"/>
      <c r="AS17" s="200"/>
      <c r="AT17" s="48" t="s">
        <v>71</v>
      </c>
      <c r="AU17" s="200"/>
      <c r="AV17" s="200"/>
      <c r="AW17" s="48" t="s">
        <v>71</v>
      </c>
      <c r="AX17" s="200"/>
      <c r="AY17" s="201"/>
      <c r="AZ17" s="202"/>
      <c r="BA17" s="200"/>
      <c r="BB17" s="200"/>
      <c r="BC17" s="200"/>
      <c r="BD17" s="200"/>
      <c r="BE17" s="200"/>
      <c r="BF17" s="240"/>
      <c r="BG17" s="54"/>
      <c r="BH17" s="55"/>
      <c r="BI17" s="55"/>
      <c r="CE17" s="70" t="e">
        <f t="shared" si="3"/>
        <v>#N/A</v>
      </c>
      <c r="CF17" s="71">
        <f t="shared" si="4"/>
        <v>0</v>
      </c>
      <c r="CG17" s="71" t="e">
        <f t="shared" si="0"/>
        <v>#N/A</v>
      </c>
      <c r="CH17" s="71">
        <f t="shared" si="17"/>
        <v>0</v>
      </c>
      <c r="CI17" s="71" t="e">
        <f>VLOOKUP($CH17,'代表者記入シート（総括表）'!$B$15:$F$34,3,FALSE)</f>
        <v>#N/A</v>
      </c>
      <c r="CJ17" s="71" t="e">
        <f>VLOOKUP($CH17,'代表者記入シート（総括表）'!$B$15:$F$34,4,FALSE)</f>
        <v>#N/A</v>
      </c>
      <c r="CK17" s="71" t="e">
        <f>VLOOKUP($CH17,'代表者記入シート（総括表）'!$B$15:$AL$34,37,FALSE)</f>
        <v>#N/A</v>
      </c>
      <c r="CL17" s="71">
        <f>COUNTIF($CH$13:$CH$36,$CH17)-COUNTIF($CH17:$CH$36,$CH17)+1</f>
        <v>5</v>
      </c>
      <c r="CM17" s="71" t="str">
        <f t="shared" si="5"/>
        <v>女子</v>
      </c>
      <c r="CN17" s="71">
        <f t="shared" si="6"/>
        <v>2</v>
      </c>
      <c r="CO17" s="23" t="s">
        <v>107</v>
      </c>
      <c r="CP17" s="23">
        <v>4</v>
      </c>
      <c r="CQ17" s="71"/>
      <c r="CR17" s="71"/>
      <c r="CS17" s="71"/>
      <c r="CT17" s="23">
        <v>1</v>
      </c>
      <c r="CU17" s="23">
        <v>3</v>
      </c>
      <c r="CV17" s="71">
        <f t="shared" si="7"/>
        <v>0</v>
      </c>
      <c r="CW17" s="71">
        <f t="shared" si="8"/>
        <v>0</v>
      </c>
      <c r="CX17" s="71" t="str">
        <f t="shared" si="9"/>
        <v>0 0</v>
      </c>
      <c r="CY17" s="71" t="str">
        <f t="shared" si="10"/>
        <v/>
      </c>
      <c r="CZ17" s="71" t="str">
        <f t="shared" si="11"/>
        <v/>
      </c>
      <c r="DA17" s="71" t="str">
        <f t="shared" si="12"/>
        <v xml:space="preserve"> </v>
      </c>
      <c r="DB17" s="71">
        <f t="shared" si="13"/>
        <v>0</v>
      </c>
      <c r="DC17" s="71">
        <f t="shared" si="14"/>
        <v>0</v>
      </c>
      <c r="DD17" s="71" t="str">
        <f t="shared" si="15"/>
        <v>H//</v>
      </c>
      <c r="DE17" s="71">
        <f t="shared" si="16"/>
        <v>0</v>
      </c>
      <c r="DF17" s="71"/>
      <c r="DG17" s="23" t="s">
        <v>125</v>
      </c>
      <c r="DH17" s="71">
        <f>O18</f>
        <v>0</v>
      </c>
      <c r="DI17" s="71">
        <f>T18</f>
        <v>0</v>
      </c>
      <c r="DJ17" s="71" t="str">
        <f t="shared" ref="DJ17" si="21">DH17&amp;" "&amp;DI17</f>
        <v>0 0</v>
      </c>
      <c r="DK17" s="71" t="str">
        <f>Y18</f>
        <v/>
      </c>
      <c r="DL17" s="71" t="str">
        <f>AE18</f>
        <v/>
      </c>
      <c r="DM17" s="71" t="str">
        <f t="shared" ref="DM17" si="22">DK17&amp;" "&amp;DL17</f>
        <v xml:space="preserve"> </v>
      </c>
      <c r="DN17" s="71">
        <f>AK18</f>
        <v>0</v>
      </c>
      <c r="DO17" s="71">
        <f>AN18</f>
        <v>0</v>
      </c>
      <c r="DP17" s="71" t="str">
        <f t="shared" ref="DP17" si="23">"H"&amp;$AR18&amp;"/"&amp;$AU18&amp;"/"&amp;$AX18</f>
        <v>H//</v>
      </c>
      <c r="DQ17" s="71">
        <f>AZ18</f>
        <v>0</v>
      </c>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row>
    <row r="18" spans="1:181" ht="13.2" customHeight="1">
      <c r="A18" s="173"/>
      <c r="B18" s="174"/>
      <c r="C18" s="210"/>
      <c r="D18" s="211"/>
      <c r="E18" s="212"/>
      <c r="F18" s="179"/>
      <c r="G18" s="180"/>
      <c r="H18" s="196"/>
      <c r="I18" s="197"/>
      <c r="J18" s="197"/>
      <c r="K18" s="197"/>
      <c r="L18" s="197"/>
      <c r="M18" s="197"/>
      <c r="N18" s="198"/>
      <c r="O18" s="199"/>
      <c r="P18" s="200"/>
      <c r="Q18" s="200"/>
      <c r="R18" s="200"/>
      <c r="S18" s="201"/>
      <c r="T18" s="202"/>
      <c r="U18" s="200"/>
      <c r="V18" s="200"/>
      <c r="W18" s="200"/>
      <c r="X18" s="201"/>
      <c r="Y18" s="202" t="str">
        <f t="shared" si="1"/>
        <v/>
      </c>
      <c r="Z18" s="200"/>
      <c r="AA18" s="200"/>
      <c r="AB18" s="200"/>
      <c r="AC18" s="200"/>
      <c r="AD18" s="201"/>
      <c r="AE18" s="202" t="str">
        <f t="shared" si="2"/>
        <v/>
      </c>
      <c r="AF18" s="200"/>
      <c r="AG18" s="200"/>
      <c r="AH18" s="200"/>
      <c r="AI18" s="200"/>
      <c r="AJ18" s="201"/>
      <c r="AK18" s="202"/>
      <c r="AL18" s="200"/>
      <c r="AM18" s="201"/>
      <c r="AN18" s="202"/>
      <c r="AO18" s="201"/>
      <c r="AP18" s="202" t="s">
        <v>16</v>
      </c>
      <c r="AQ18" s="200"/>
      <c r="AR18" s="200"/>
      <c r="AS18" s="200"/>
      <c r="AT18" s="49" t="s">
        <v>71</v>
      </c>
      <c r="AU18" s="200"/>
      <c r="AV18" s="200"/>
      <c r="AW18" s="49" t="s">
        <v>71</v>
      </c>
      <c r="AX18" s="200"/>
      <c r="AY18" s="201"/>
      <c r="AZ18" s="202"/>
      <c r="BA18" s="200"/>
      <c r="BB18" s="200"/>
      <c r="BC18" s="200"/>
      <c r="BD18" s="200"/>
      <c r="BE18" s="200"/>
      <c r="BF18" s="240"/>
      <c r="BG18" s="54"/>
      <c r="BH18" s="55"/>
      <c r="BI18" s="55"/>
      <c r="CE18" s="70" t="e">
        <f t="shared" si="3"/>
        <v>#N/A</v>
      </c>
      <c r="CF18" s="71">
        <f t="shared" si="4"/>
        <v>0</v>
      </c>
      <c r="CG18" s="71" t="e">
        <f t="shared" si="0"/>
        <v>#N/A</v>
      </c>
      <c r="CH18" s="71">
        <f>H17</f>
        <v>0</v>
      </c>
      <c r="CI18" s="71" t="e">
        <f>VLOOKUP($CH18,'代表者記入シート（総括表）'!$B$15:$F$34,3,FALSE)</f>
        <v>#N/A</v>
      </c>
      <c r="CJ18" s="71" t="e">
        <f>VLOOKUP($CH18,'代表者記入シート（総括表）'!$B$15:$F$34,4,FALSE)</f>
        <v>#N/A</v>
      </c>
      <c r="CK18" s="71" t="e">
        <f>VLOOKUP($CH18,'代表者記入シート（総括表）'!$B$15:$AL$34,37,FALSE)</f>
        <v>#N/A</v>
      </c>
      <c r="CL18" s="71">
        <f>COUNTIF($CH$13:$CH$36,$CH18)-COUNTIF($CH18:$CH$36,$CH18)+1</f>
        <v>6</v>
      </c>
      <c r="CM18" s="71" t="str">
        <f t="shared" si="5"/>
        <v>女子</v>
      </c>
      <c r="CN18" s="71">
        <f t="shared" si="6"/>
        <v>2</v>
      </c>
      <c r="CO18" s="23" t="s">
        <v>107</v>
      </c>
      <c r="CP18" s="23">
        <v>4</v>
      </c>
      <c r="CQ18" s="71"/>
      <c r="CR18" s="71"/>
      <c r="CS18" s="71"/>
      <c r="CT18" s="23">
        <v>2</v>
      </c>
      <c r="CU18" s="23">
        <v>3</v>
      </c>
      <c r="CV18" s="71">
        <f t="shared" si="7"/>
        <v>0</v>
      </c>
      <c r="CW18" s="71">
        <f t="shared" si="8"/>
        <v>0</v>
      </c>
      <c r="CX18" s="71" t="str">
        <f t="shared" si="9"/>
        <v>0 0</v>
      </c>
      <c r="CY18" s="71" t="str">
        <f t="shared" si="10"/>
        <v/>
      </c>
      <c r="CZ18" s="71" t="str">
        <f t="shared" si="11"/>
        <v/>
      </c>
      <c r="DA18" s="71" t="str">
        <f t="shared" si="12"/>
        <v xml:space="preserve"> </v>
      </c>
      <c r="DB18" s="71">
        <f t="shared" si="13"/>
        <v>0</v>
      </c>
      <c r="DC18" s="71">
        <f t="shared" si="14"/>
        <v>0</v>
      </c>
      <c r="DD18" s="71" t="str">
        <f t="shared" si="15"/>
        <v>H//</v>
      </c>
      <c r="DE18" s="71">
        <f t="shared" si="16"/>
        <v>0</v>
      </c>
      <c r="DF18" s="71"/>
      <c r="DG18" s="23" t="s">
        <v>125</v>
      </c>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row>
    <row r="19" spans="1:181" ht="13.2" customHeight="1">
      <c r="A19" s="173"/>
      <c r="B19" s="174"/>
      <c r="C19" s="210"/>
      <c r="D19" s="211"/>
      <c r="E19" s="212"/>
      <c r="F19" s="191" t="s">
        <v>51</v>
      </c>
      <c r="G19" s="192"/>
      <c r="H19" s="193"/>
      <c r="I19" s="194"/>
      <c r="J19" s="194"/>
      <c r="K19" s="194"/>
      <c r="L19" s="194"/>
      <c r="M19" s="194"/>
      <c r="N19" s="195"/>
      <c r="O19" s="199"/>
      <c r="P19" s="200"/>
      <c r="Q19" s="200"/>
      <c r="R19" s="200"/>
      <c r="S19" s="201"/>
      <c r="T19" s="202"/>
      <c r="U19" s="200"/>
      <c r="V19" s="200"/>
      <c r="W19" s="200"/>
      <c r="X19" s="201"/>
      <c r="Y19" s="202" t="str">
        <f t="shared" si="1"/>
        <v/>
      </c>
      <c r="Z19" s="200"/>
      <c r="AA19" s="200"/>
      <c r="AB19" s="200"/>
      <c r="AC19" s="200"/>
      <c r="AD19" s="201"/>
      <c r="AE19" s="202" t="str">
        <f t="shared" si="2"/>
        <v/>
      </c>
      <c r="AF19" s="200"/>
      <c r="AG19" s="200"/>
      <c r="AH19" s="200"/>
      <c r="AI19" s="200"/>
      <c r="AJ19" s="201"/>
      <c r="AK19" s="202"/>
      <c r="AL19" s="200"/>
      <c r="AM19" s="201"/>
      <c r="AN19" s="202"/>
      <c r="AO19" s="201"/>
      <c r="AP19" s="276" t="s">
        <v>16</v>
      </c>
      <c r="AQ19" s="197"/>
      <c r="AR19" s="200"/>
      <c r="AS19" s="200"/>
      <c r="AT19" s="49" t="s">
        <v>71</v>
      </c>
      <c r="AU19" s="200"/>
      <c r="AV19" s="200"/>
      <c r="AW19" s="49" t="s">
        <v>71</v>
      </c>
      <c r="AX19" s="200"/>
      <c r="AY19" s="201"/>
      <c r="AZ19" s="202"/>
      <c r="BA19" s="200"/>
      <c r="BB19" s="200"/>
      <c r="BC19" s="200"/>
      <c r="BD19" s="200"/>
      <c r="BE19" s="200"/>
      <c r="BF19" s="240"/>
      <c r="BG19" s="54"/>
      <c r="BH19" s="55"/>
      <c r="BI19" s="55"/>
      <c r="CE19" s="70" t="e">
        <f t="shared" si="3"/>
        <v>#N/A</v>
      </c>
      <c r="CF19" s="71">
        <f t="shared" si="4"/>
        <v>0</v>
      </c>
      <c r="CG19" s="71" t="e">
        <f t="shared" si="0"/>
        <v>#N/A</v>
      </c>
      <c r="CH19" s="71">
        <f t="shared" si="17"/>
        <v>0</v>
      </c>
      <c r="CI19" s="71" t="e">
        <f>VLOOKUP($CH19,'代表者記入シート（総括表）'!$B$15:$F$34,3,FALSE)</f>
        <v>#N/A</v>
      </c>
      <c r="CJ19" s="71" t="e">
        <f>VLOOKUP($CH19,'代表者記入シート（総括表）'!$B$15:$F$34,4,FALSE)</f>
        <v>#N/A</v>
      </c>
      <c r="CK19" s="71" t="e">
        <f>VLOOKUP($CH19,'代表者記入シート（総括表）'!$B$15:$AL$34,37,FALSE)</f>
        <v>#N/A</v>
      </c>
      <c r="CL19" s="71">
        <f>COUNTIF($CH$13:$CH$36,$CH19)-COUNTIF($CH19:$CH$36,$CH19)+1</f>
        <v>7</v>
      </c>
      <c r="CM19" s="71" t="str">
        <f t="shared" si="5"/>
        <v>女子</v>
      </c>
      <c r="CN19" s="71">
        <f t="shared" si="6"/>
        <v>2</v>
      </c>
      <c r="CO19" s="23" t="s">
        <v>107</v>
      </c>
      <c r="CP19" s="23">
        <v>4</v>
      </c>
      <c r="CQ19" s="71"/>
      <c r="CR19" s="71"/>
      <c r="CS19" s="71"/>
      <c r="CT19" s="23">
        <v>1</v>
      </c>
      <c r="CU19" s="23">
        <v>4</v>
      </c>
      <c r="CV19" s="71">
        <f t="shared" si="7"/>
        <v>0</v>
      </c>
      <c r="CW19" s="71">
        <f t="shared" si="8"/>
        <v>0</v>
      </c>
      <c r="CX19" s="71" t="str">
        <f t="shared" si="9"/>
        <v>0 0</v>
      </c>
      <c r="CY19" s="71" t="str">
        <f t="shared" si="10"/>
        <v/>
      </c>
      <c r="CZ19" s="71" t="str">
        <f t="shared" si="11"/>
        <v/>
      </c>
      <c r="DA19" s="71" t="str">
        <f t="shared" si="12"/>
        <v xml:space="preserve"> </v>
      </c>
      <c r="DB19" s="71">
        <f t="shared" si="13"/>
        <v>0</v>
      </c>
      <c r="DC19" s="71">
        <f t="shared" si="14"/>
        <v>0</v>
      </c>
      <c r="DD19" s="71" t="str">
        <f t="shared" si="15"/>
        <v>H//</v>
      </c>
      <c r="DE19" s="71">
        <f t="shared" si="16"/>
        <v>0</v>
      </c>
      <c r="DF19" s="71"/>
      <c r="DG19" s="23" t="s">
        <v>126</v>
      </c>
      <c r="DH19" s="71">
        <f>O20</f>
        <v>0</v>
      </c>
      <c r="DI19" s="71">
        <f>T20</f>
        <v>0</v>
      </c>
      <c r="DJ19" s="71" t="str">
        <f t="shared" ref="DJ19" si="24">DH19&amp;" "&amp;DI19</f>
        <v>0 0</v>
      </c>
      <c r="DK19" s="71" t="str">
        <f>Y20</f>
        <v/>
      </c>
      <c r="DL19" s="71" t="str">
        <f>AE20</f>
        <v/>
      </c>
      <c r="DM19" s="71" t="str">
        <f t="shared" ref="DM19" si="25">DK19&amp;" "&amp;DL19</f>
        <v xml:space="preserve"> </v>
      </c>
      <c r="DN19" s="71">
        <f>AK20</f>
        <v>0</v>
      </c>
      <c r="DO19" s="71">
        <f>AN20</f>
        <v>0</v>
      </c>
      <c r="DP19" s="71" t="str">
        <f t="shared" ref="DP19" si="26">"H"&amp;$AR20&amp;"/"&amp;$AU20&amp;"/"&amp;$AX20</f>
        <v>H//</v>
      </c>
      <c r="DQ19" s="71">
        <f>AZ20</f>
        <v>0</v>
      </c>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row>
    <row r="20" spans="1:181" ht="13.2" customHeight="1" thickBot="1">
      <c r="A20" s="173"/>
      <c r="B20" s="174"/>
      <c r="C20" s="213"/>
      <c r="D20" s="214"/>
      <c r="E20" s="215"/>
      <c r="F20" s="278"/>
      <c r="G20" s="279"/>
      <c r="H20" s="280"/>
      <c r="I20" s="281"/>
      <c r="J20" s="281"/>
      <c r="K20" s="281"/>
      <c r="L20" s="281"/>
      <c r="M20" s="281"/>
      <c r="N20" s="282"/>
      <c r="O20" s="277"/>
      <c r="P20" s="238"/>
      <c r="Q20" s="238"/>
      <c r="R20" s="238"/>
      <c r="S20" s="275"/>
      <c r="T20" s="237"/>
      <c r="U20" s="238"/>
      <c r="V20" s="238"/>
      <c r="W20" s="238"/>
      <c r="X20" s="275"/>
      <c r="Y20" s="237" t="str">
        <f t="shared" si="1"/>
        <v/>
      </c>
      <c r="Z20" s="238"/>
      <c r="AA20" s="238"/>
      <c r="AB20" s="238"/>
      <c r="AC20" s="238"/>
      <c r="AD20" s="275"/>
      <c r="AE20" s="237" t="str">
        <f t="shared" si="2"/>
        <v/>
      </c>
      <c r="AF20" s="238"/>
      <c r="AG20" s="238"/>
      <c r="AH20" s="238"/>
      <c r="AI20" s="238"/>
      <c r="AJ20" s="275"/>
      <c r="AK20" s="237"/>
      <c r="AL20" s="238"/>
      <c r="AM20" s="275"/>
      <c r="AN20" s="237"/>
      <c r="AO20" s="275"/>
      <c r="AP20" s="237" t="s">
        <v>16</v>
      </c>
      <c r="AQ20" s="238"/>
      <c r="AR20" s="238"/>
      <c r="AS20" s="238"/>
      <c r="AT20" s="50" t="s">
        <v>71</v>
      </c>
      <c r="AU20" s="238"/>
      <c r="AV20" s="238"/>
      <c r="AW20" s="50" t="s">
        <v>71</v>
      </c>
      <c r="AX20" s="238"/>
      <c r="AY20" s="275"/>
      <c r="AZ20" s="237"/>
      <c r="BA20" s="238"/>
      <c r="BB20" s="238"/>
      <c r="BC20" s="238"/>
      <c r="BD20" s="238"/>
      <c r="BE20" s="238"/>
      <c r="BF20" s="239"/>
      <c r="BG20" s="54"/>
      <c r="BH20" s="55"/>
      <c r="BI20" s="55"/>
      <c r="CE20" s="70" t="e">
        <f t="shared" si="3"/>
        <v>#N/A</v>
      </c>
      <c r="CF20" s="71">
        <f t="shared" si="4"/>
        <v>0</v>
      </c>
      <c r="CG20" s="71" t="e">
        <f t="shared" si="0"/>
        <v>#N/A</v>
      </c>
      <c r="CH20" s="71">
        <f>H19</f>
        <v>0</v>
      </c>
      <c r="CI20" s="71" t="e">
        <f>VLOOKUP($CH20,'代表者記入シート（総括表）'!$B$15:$F$34,3,FALSE)</f>
        <v>#N/A</v>
      </c>
      <c r="CJ20" s="71" t="e">
        <f>VLOOKUP($CH20,'代表者記入シート（総括表）'!$B$15:$F$34,4,FALSE)</f>
        <v>#N/A</v>
      </c>
      <c r="CK20" s="71" t="e">
        <f>VLOOKUP($CH20,'代表者記入シート（総括表）'!$B$15:$AL$34,37,FALSE)</f>
        <v>#N/A</v>
      </c>
      <c r="CL20" s="71">
        <f>COUNTIF($CH$13:$CH$36,$CH20)-COUNTIF($CH20:$CH$36,$CH20)+1</f>
        <v>8</v>
      </c>
      <c r="CM20" s="71" t="str">
        <f t="shared" si="5"/>
        <v>女子</v>
      </c>
      <c r="CN20" s="71">
        <f t="shared" si="6"/>
        <v>2</v>
      </c>
      <c r="CO20" s="23" t="s">
        <v>107</v>
      </c>
      <c r="CP20" s="23">
        <v>4</v>
      </c>
      <c r="CQ20" s="71"/>
      <c r="CR20" s="71"/>
      <c r="CS20" s="71"/>
      <c r="CT20" s="23">
        <v>2</v>
      </c>
      <c r="CU20" s="23">
        <v>4</v>
      </c>
      <c r="CV20" s="71">
        <f t="shared" si="7"/>
        <v>0</v>
      </c>
      <c r="CW20" s="71">
        <f t="shared" si="8"/>
        <v>0</v>
      </c>
      <c r="CX20" s="71" t="str">
        <f t="shared" si="9"/>
        <v>0 0</v>
      </c>
      <c r="CY20" s="71" t="str">
        <f t="shared" si="10"/>
        <v/>
      </c>
      <c r="CZ20" s="71" t="str">
        <f t="shared" si="11"/>
        <v/>
      </c>
      <c r="DA20" s="71" t="str">
        <f t="shared" si="12"/>
        <v xml:space="preserve"> </v>
      </c>
      <c r="DB20" s="71">
        <f t="shared" si="13"/>
        <v>0</v>
      </c>
      <c r="DC20" s="71">
        <f t="shared" si="14"/>
        <v>0</v>
      </c>
      <c r="DD20" s="71" t="str">
        <f t="shared" si="15"/>
        <v>H//</v>
      </c>
      <c r="DE20" s="71">
        <f t="shared" si="16"/>
        <v>0</v>
      </c>
      <c r="DF20" s="71"/>
      <c r="DG20" s="23" t="s">
        <v>126</v>
      </c>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row>
    <row r="21" spans="1:181" ht="13.2" customHeight="1">
      <c r="A21" s="173"/>
      <c r="B21" s="174"/>
      <c r="C21" s="216" t="s">
        <v>49</v>
      </c>
      <c r="D21" s="217"/>
      <c r="E21" s="218"/>
      <c r="F21" s="203" t="s">
        <v>14</v>
      </c>
      <c r="G21" s="204"/>
      <c r="H21" s="283"/>
      <c r="I21" s="284"/>
      <c r="J21" s="284"/>
      <c r="K21" s="284"/>
      <c r="L21" s="284"/>
      <c r="M21" s="284"/>
      <c r="N21" s="285"/>
      <c r="O21" s="187"/>
      <c r="P21" s="188"/>
      <c r="Q21" s="188"/>
      <c r="R21" s="188"/>
      <c r="S21" s="189"/>
      <c r="T21" s="190"/>
      <c r="U21" s="188"/>
      <c r="V21" s="188"/>
      <c r="W21" s="188"/>
      <c r="X21" s="189"/>
      <c r="Y21" s="190" t="str">
        <f t="shared" si="1"/>
        <v/>
      </c>
      <c r="Z21" s="188"/>
      <c r="AA21" s="188"/>
      <c r="AB21" s="188"/>
      <c r="AC21" s="188"/>
      <c r="AD21" s="189"/>
      <c r="AE21" s="190" t="str">
        <f t="shared" si="2"/>
        <v/>
      </c>
      <c r="AF21" s="188"/>
      <c r="AG21" s="188"/>
      <c r="AH21" s="188"/>
      <c r="AI21" s="188"/>
      <c r="AJ21" s="189"/>
      <c r="AK21" s="190"/>
      <c r="AL21" s="188"/>
      <c r="AM21" s="189"/>
      <c r="AN21" s="190"/>
      <c r="AO21" s="189"/>
      <c r="AP21" s="190" t="s">
        <v>16</v>
      </c>
      <c r="AQ21" s="188"/>
      <c r="AR21" s="188"/>
      <c r="AS21" s="188"/>
      <c r="AT21" s="47" t="s">
        <v>71</v>
      </c>
      <c r="AU21" s="188"/>
      <c r="AV21" s="188"/>
      <c r="AW21" s="47" t="s">
        <v>71</v>
      </c>
      <c r="AX21" s="188"/>
      <c r="AY21" s="189"/>
      <c r="AZ21" s="190"/>
      <c r="BA21" s="188"/>
      <c r="BB21" s="188"/>
      <c r="BC21" s="188"/>
      <c r="BD21" s="188"/>
      <c r="BE21" s="188"/>
      <c r="BF21" s="233"/>
      <c r="BG21" s="54"/>
      <c r="BH21" s="55"/>
      <c r="BI21" s="55"/>
      <c r="CE21" s="70" t="e">
        <f t="shared" si="3"/>
        <v>#N/A</v>
      </c>
      <c r="CF21" s="71">
        <f t="shared" si="4"/>
        <v>0</v>
      </c>
      <c r="CG21" s="71" t="e">
        <f t="shared" si="0"/>
        <v>#N/A</v>
      </c>
      <c r="CH21" s="71">
        <f t="shared" si="17"/>
        <v>0</v>
      </c>
      <c r="CI21" s="71" t="e">
        <f>VLOOKUP($CH21,'代表者記入シート（総括表）'!$B$15:$F$34,3,FALSE)</f>
        <v>#N/A</v>
      </c>
      <c r="CJ21" s="71" t="e">
        <f>VLOOKUP($CH21,'代表者記入シート（総括表）'!$B$15:$F$34,4,FALSE)</f>
        <v>#N/A</v>
      </c>
      <c r="CK21" s="71" t="e">
        <f>VLOOKUP($CH21,'代表者記入シート（総括表）'!$B$15:$AL$34,37,FALSE)</f>
        <v>#N/A</v>
      </c>
      <c r="CL21" s="71">
        <f>COUNTIF($CH$13:$CH$36,$CH21)-COUNTIF($CH21:$CH$36,$CH21)+1</f>
        <v>9</v>
      </c>
      <c r="CM21" s="71" t="str">
        <f t="shared" si="5"/>
        <v>女子</v>
      </c>
      <c r="CN21" s="71">
        <f t="shared" si="6"/>
        <v>2</v>
      </c>
      <c r="CO21" s="23" t="s">
        <v>88</v>
      </c>
      <c r="CP21" s="23">
        <v>3</v>
      </c>
      <c r="CQ21" s="71"/>
      <c r="CR21" s="71"/>
      <c r="CS21" s="71"/>
      <c r="CT21" s="23">
        <v>1</v>
      </c>
      <c r="CU21" s="23">
        <v>1</v>
      </c>
      <c r="CV21" s="71">
        <f t="shared" si="7"/>
        <v>0</v>
      </c>
      <c r="CW21" s="71">
        <f t="shared" si="8"/>
        <v>0</v>
      </c>
      <c r="CX21" s="71" t="str">
        <f t="shared" si="9"/>
        <v>0 0</v>
      </c>
      <c r="CY21" s="71" t="str">
        <f t="shared" si="10"/>
        <v/>
      </c>
      <c r="CZ21" s="71" t="str">
        <f t="shared" si="11"/>
        <v/>
      </c>
      <c r="DA21" s="71" t="str">
        <f t="shared" si="12"/>
        <v xml:space="preserve"> </v>
      </c>
      <c r="DB21" s="71">
        <f t="shared" si="13"/>
        <v>0</v>
      </c>
      <c r="DC21" s="71">
        <f t="shared" si="14"/>
        <v>0</v>
      </c>
      <c r="DD21" s="71" t="str">
        <f t="shared" si="15"/>
        <v>H//</v>
      </c>
      <c r="DE21" s="71">
        <f t="shared" si="16"/>
        <v>0</v>
      </c>
      <c r="DF21" s="69" t="str">
        <f>$F$3&amp;"1位"</f>
        <v>01位</v>
      </c>
      <c r="DG21" s="23" t="s">
        <v>123</v>
      </c>
      <c r="DH21" s="71">
        <f>O22</f>
        <v>0</v>
      </c>
      <c r="DI21" s="71">
        <f>T22</f>
        <v>0</v>
      </c>
      <c r="DJ21" s="71" t="str">
        <f t="shared" ref="DJ21" si="27">DH21&amp;" "&amp;DI21</f>
        <v>0 0</v>
      </c>
      <c r="DK21" s="71" t="str">
        <f>Y22</f>
        <v/>
      </c>
      <c r="DL21" s="71" t="str">
        <f>AE22</f>
        <v/>
      </c>
      <c r="DM21" s="71" t="str">
        <f t="shared" ref="DM21" si="28">DK21&amp;" "&amp;DL21</f>
        <v xml:space="preserve"> </v>
      </c>
      <c r="DN21" s="71">
        <f>AK22</f>
        <v>0</v>
      </c>
      <c r="DO21" s="71">
        <f>AN22</f>
        <v>0</v>
      </c>
      <c r="DP21" s="71" t="str">
        <f t="shared" ref="DP21" si="29">"H"&amp;$AR22&amp;"/"&amp;$AU22&amp;"/"&amp;$AX22</f>
        <v>H//</v>
      </c>
      <c r="DQ21" s="71">
        <f>AZ22</f>
        <v>0</v>
      </c>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row>
    <row r="22" spans="1:181" ht="13.2" customHeight="1">
      <c r="A22" s="173"/>
      <c r="B22" s="174"/>
      <c r="C22" s="219"/>
      <c r="D22" s="220"/>
      <c r="E22" s="221"/>
      <c r="F22" s="286"/>
      <c r="G22" s="287"/>
      <c r="H22" s="196"/>
      <c r="I22" s="197"/>
      <c r="J22" s="197"/>
      <c r="K22" s="197"/>
      <c r="L22" s="197"/>
      <c r="M22" s="197"/>
      <c r="N22" s="198"/>
      <c r="O22" s="199"/>
      <c r="P22" s="200"/>
      <c r="Q22" s="200"/>
      <c r="R22" s="200"/>
      <c r="S22" s="201"/>
      <c r="T22" s="202"/>
      <c r="U22" s="200"/>
      <c r="V22" s="200"/>
      <c r="W22" s="200"/>
      <c r="X22" s="201"/>
      <c r="Y22" s="202" t="str">
        <f t="shared" si="1"/>
        <v/>
      </c>
      <c r="Z22" s="200"/>
      <c r="AA22" s="200"/>
      <c r="AB22" s="200"/>
      <c r="AC22" s="200"/>
      <c r="AD22" s="201"/>
      <c r="AE22" s="202" t="str">
        <f t="shared" si="2"/>
        <v/>
      </c>
      <c r="AF22" s="200"/>
      <c r="AG22" s="200"/>
      <c r="AH22" s="200"/>
      <c r="AI22" s="200"/>
      <c r="AJ22" s="201"/>
      <c r="AK22" s="202"/>
      <c r="AL22" s="200"/>
      <c r="AM22" s="201"/>
      <c r="AN22" s="202"/>
      <c r="AO22" s="201"/>
      <c r="AP22" s="202" t="s">
        <v>16</v>
      </c>
      <c r="AQ22" s="200"/>
      <c r="AR22" s="200"/>
      <c r="AS22" s="200"/>
      <c r="AT22" s="49" t="s">
        <v>71</v>
      </c>
      <c r="AU22" s="200"/>
      <c r="AV22" s="200"/>
      <c r="AW22" s="49" t="s">
        <v>71</v>
      </c>
      <c r="AX22" s="200"/>
      <c r="AY22" s="201"/>
      <c r="AZ22" s="202"/>
      <c r="BA22" s="200"/>
      <c r="BB22" s="200"/>
      <c r="BC22" s="200"/>
      <c r="BD22" s="200"/>
      <c r="BE22" s="200"/>
      <c r="BF22" s="240"/>
      <c r="BG22" s="54"/>
      <c r="BH22" s="55"/>
      <c r="BI22" s="55"/>
      <c r="CE22" s="70" t="e">
        <f t="shared" si="3"/>
        <v>#N/A</v>
      </c>
      <c r="CF22" s="71">
        <f t="shared" si="4"/>
        <v>0</v>
      </c>
      <c r="CG22" s="71" t="e">
        <f t="shared" si="0"/>
        <v>#N/A</v>
      </c>
      <c r="CH22" s="71">
        <f>H21</f>
        <v>0</v>
      </c>
      <c r="CI22" s="71" t="e">
        <f>VLOOKUP($CH22,'代表者記入シート（総括表）'!$B$15:$F$34,3,FALSE)</f>
        <v>#N/A</v>
      </c>
      <c r="CJ22" s="71" t="e">
        <f>VLOOKUP($CH22,'代表者記入シート（総括表）'!$B$15:$F$34,4,FALSE)</f>
        <v>#N/A</v>
      </c>
      <c r="CK22" s="71" t="e">
        <f>VLOOKUP($CH22,'代表者記入シート（総括表）'!$B$15:$AL$34,37,FALSE)</f>
        <v>#N/A</v>
      </c>
      <c r="CL22" s="71">
        <f>COUNTIF($CH$13:$CH$36,$CH22)-COUNTIF($CH22:$CH$36,$CH22)+1</f>
        <v>10</v>
      </c>
      <c r="CM22" s="71" t="str">
        <f t="shared" si="5"/>
        <v>女子</v>
      </c>
      <c r="CN22" s="71">
        <f t="shared" si="6"/>
        <v>2</v>
      </c>
      <c r="CO22" s="23" t="s">
        <v>88</v>
      </c>
      <c r="CP22" s="23">
        <v>3</v>
      </c>
      <c r="CQ22" s="71"/>
      <c r="CR22" s="71"/>
      <c r="CS22" s="71"/>
      <c r="CT22" s="23">
        <v>2</v>
      </c>
      <c r="CU22" s="23">
        <v>1</v>
      </c>
      <c r="CV22" s="71">
        <f t="shared" si="7"/>
        <v>0</v>
      </c>
      <c r="CW22" s="71">
        <f t="shared" si="8"/>
        <v>0</v>
      </c>
      <c r="CX22" s="71" t="str">
        <f t="shared" si="9"/>
        <v>0 0</v>
      </c>
      <c r="CY22" s="71" t="str">
        <f t="shared" si="10"/>
        <v/>
      </c>
      <c r="CZ22" s="71" t="str">
        <f t="shared" si="11"/>
        <v/>
      </c>
      <c r="DA22" s="71" t="str">
        <f t="shared" si="12"/>
        <v xml:space="preserve"> </v>
      </c>
      <c r="DB22" s="71">
        <f t="shared" si="13"/>
        <v>0</v>
      </c>
      <c r="DC22" s="71">
        <f t="shared" si="14"/>
        <v>0</v>
      </c>
      <c r="DD22" s="71" t="str">
        <f t="shared" si="15"/>
        <v>H//</v>
      </c>
      <c r="DE22" s="71">
        <f t="shared" si="16"/>
        <v>0</v>
      </c>
      <c r="DF22" s="69" t="str">
        <f>$F$3&amp;"1位"</f>
        <v>01位</v>
      </c>
      <c r="DG22" s="23" t="s">
        <v>123</v>
      </c>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row>
    <row r="23" spans="1:181" ht="13.2" customHeight="1">
      <c r="A23" s="173"/>
      <c r="B23" s="174"/>
      <c r="C23" s="219"/>
      <c r="D23" s="220"/>
      <c r="E23" s="221"/>
      <c r="F23" s="286" t="s">
        <v>18</v>
      </c>
      <c r="G23" s="287"/>
      <c r="H23" s="193"/>
      <c r="I23" s="194"/>
      <c r="J23" s="194"/>
      <c r="K23" s="194"/>
      <c r="L23" s="194"/>
      <c r="M23" s="194"/>
      <c r="N23" s="195"/>
      <c r="O23" s="199"/>
      <c r="P23" s="200"/>
      <c r="Q23" s="200"/>
      <c r="R23" s="200"/>
      <c r="S23" s="201"/>
      <c r="T23" s="202"/>
      <c r="U23" s="200"/>
      <c r="V23" s="200"/>
      <c r="W23" s="200"/>
      <c r="X23" s="201"/>
      <c r="Y23" s="202" t="str">
        <f t="shared" si="1"/>
        <v/>
      </c>
      <c r="Z23" s="200"/>
      <c r="AA23" s="200"/>
      <c r="AB23" s="200"/>
      <c r="AC23" s="200"/>
      <c r="AD23" s="201"/>
      <c r="AE23" s="202" t="str">
        <f t="shared" si="2"/>
        <v/>
      </c>
      <c r="AF23" s="200"/>
      <c r="AG23" s="200"/>
      <c r="AH23" s="200"/>
      <c r="AI23" s="200"/>
      <c r="AJ23" s="201"/>
      <c r="AK23" s="202"/>
      <c r="AL23" s="200"/>
      <c r="AM23" s="201"/>
      <c r="AN23" s="202"/>
      <c r="AO23" s="201"/>
      <c r="AP23" s="202" t="s">
        <v>16</v>
      </c>
      <c r="AQ23" s="200"/>
      <c r="AR23" s="200"/>
      <c r="AS23" s="200"/>
      <c r="AT23" s="49" t="s">
        <v>71</v>
      </c>
      <c r="AU23" s="200"/>
      <c r="AV23" s="200"/>
      <c r="AW23" s="49" t="s">
        <v>71</v>
      </c>
      <c r="AX23" s="200"/>
      <c r="AY23" s="201"/>
      <c r="AZ23" s="202"/>
      <c r="BA23" s="200"/>
      <c r="BB23" s="200"/>
      <c r="BC23" s="200"/>
      <c r="BD23" s="200"/>
      <c r="BE23" s="200"/>
      <c r="BF23" s="240"/>
      <c r="BG23" s="54"/>
      <c r="BH23" s="55"/>
      <c r="BI23" s="55"/>
      <c r="CE23" s="70" t="e">
        <f t="shared" si="3"/>
        <v>#N/A</v>
      </c>
      <c r="CF23" s="71">
        <f t="shared" si="4"/>
        <v>0</v>
      </c>
      <c r="CG23" s="71" t="e">
        <f t="shared" si="0"/>
        <v>#N/A</v>
      </c>
      <c r="CH23" s="71">
        <f t="shared" si="17"/>
        <v>0</v>
      </c>
      <c r="CI23" s="71" t="e">
        <f>VLOOKUP($CH23,'代表者記入シート（総括表）'!$B$15:$F$34,3,FALSE)</f>
        <v>#N/A</v>
      </c>
      <c r="CJ23" s="71" t="e">
        <f>VLOOKUP($CH23,'代表者記入シート（総括表）'!$B$15:$F$34,4,FALSE)</f>
        <v>#N/A</v>
      </c>
      <c r="CK23" s="71" t="e">
        <f>VLOOKUP($CH23,'代表者記入シート（総括表）'!$B$15:$AL$34,37,FALSE)</f>
        <v>#N/A</v>
      </c>
      <c r="CL23" s="71">
        <f>COUNTIF($CH$13:$CH$36,$CH23)-COUNTIF($CH23:$CH$36,$CH23)+1</f>
        <v>11</v>
      </c>
      <c r="CM23" s="71" t="str">
        <f t="shared" si="5"/>
        <v>女子</v>
      </c>
      <c r="CN23" s="71">
        <f t="shared" si="6"/>
        <v>2</v>
      </c>
      <c r="CO23" s="23" t="s">
        <v>88</v>
      </c>
      <c r="CP23" s="23">
        <v>3</v>
      </c>
      <c r="CQ23" s="71"/>
      <c r="CR23" s="71"/>
      <c r="CS23" s="71"/>
      <c r="CT23" s="23">
        <v>1</v>
      </c>
      <c r="CU23" s="23">
        <v>2</v>
      </c>
      <c r="CV23" s="71">
        <f t="shared" si="7"/>
        <v>0</v>
      </c>
      <c r="CW23" s="71">
        <f t="shared" si="8"/>
        <v>0</v>
      </c>
      <c r="CX23" s="71" t="str">
        <f t="shared" si="9"/>
        <v>0 0</v>
      </c>
      <c r="CY23" s="71" t="str">
        <f t="shared" si="10"/>
        <v/>
      </c>
      <c r="CZ23" s="71" t="str">
        <f t="shared" si="11"/>
        <v/>
      </c>
      <c r="DA23" s="71" t="str">
        <f t="shared" si="12"/>
        <v xml:space="preserve"> </v>
      </c>
      <c r="DB23" s="71">
        <f t="shared" si="13"/>
        <v>0</v>
      </c>
      <c r="DC23" s="71">
        <f t="shared" si="14"/>
        <v>0</v>
      </c>
      <c r="DD23" s="71" t="str">
        <f t="shared" si="15"/>
        <v>H//</v>
      </c>
      <c r="DE23" s="71">
        <f t="shared" si="16"/>
        <v>0</v>
      </c>
      <c r="DF23" s="71"/>
      <c r="DG23" s="23" t="s">
        <v>124</v>
      </c>
      <c r="DH23" s="71">
        <f>O24</f>
        <v>0</v>
      </c>
      <c r="DI23" s="71">
        <f>T24</f>
        <v>0</v>
      </c>
      <c r="DJ23" s="71" t="str">
        <f t="shared" ref="DJ23" si="30">DH23&amp;" "&amp;DI23</f>
        <v>0 0</v>
      </c>
      <c r="DK23" s="71" t="str">
        <f>Y24</f>
        <v/>
      </c>
      <c r="DL23" s="71" t="str">
        <f>AE24</f>
        <v/>
      </c>
      <c r="DM23" s="71" t="str">
        <f t="shared" ref="DM23" si="31">DK23&amp;" "&amp;DL23</f>
        <v xml:space="preserve"> </v>
      </c>
      <c r="DN23" s="71">
        <f>AK24</f>
        <v>0</v>
      </c>
      <c r="DO23" s="71">
        <f>AN24</f>
        <v>0</v>
      </c>
      <c r="DP23" s="71" t="str">
        <f t="shared" ref="DP23" si="32">"H"&amp;$AR24&amp;"/"&amp;$AU24&amp;"/"&amp;$AX24</f>
        <v>H//</v>
      </c>
      <c r="DQ23" s="71">
        <f>AZ24</f>
        <v>0</v>
      </c>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row>
    <row r="24" spans="1:181" ht="13.2" customHeight="1">
      <c r="A24" s="173"/>
      <c r="B24" s="174"/>
      <c r="C24" s="219"/>
      <c r="D24" s="220"/>
      <c r="E24" s="221"/>
      <c r="F24" s="286"/>
      <c r="G24" s="287"/>
      <c r="H24" s="196"/>
      <c r="I24" s="197"/>
      <c r="J24" s="197"/>
      <c r="K24" s="197"/>
      <c r="L24" s="197"/>
      <c r="M24" s="197"/>
      <c r="N24" s="198"/>
      <c r="O24" s="199"/>
      <c r="P24" s="200"/>
      <c r="Q24" s="200"/>
      <c r="R24" s="200"/>
      <c r="S24" s="201"/>
      <c r="T24" s="202"/>
      <c r="U24" s="200"/>
      <c r="V24" s="200"/>
      <c r="W24" s="200"/>
      <c r="X24" s="201"/>
      <c r="Y24" s="202" t="str">
        <f t="shared" si="1"/>
        <v/>
      </c>
      <c r="Z24" s="200"/>
      <c r="AA24" s="200"/>
      <c r="AB24" s="200"/>
      <c r="AC24" s="200"/>
      <c r="AD24" s="201"/>
      <c r="AE24" s="202" t="str">
        <f t="shared" si="2"/>
        <v/>
      </c>
      <c r="AF24" s="200"/>
      <c r="AG24" s="200"/>
      <c r="AH24" s="200"/>
      <c r="AI24" s="200"/>
      <c r="AJ24" s="201"/>
      <c r="AK24" s="202"/>
      <c r="AL24" s="200"/>
      <c r="AM24" s="201"/>
      <c r="AN24" s="202"/>
      <c r="AO24" s="201"/>
      <c r="AP24" s="202" t="s">
        <v>16</v>
      </c>
      <c r="AQ24" s="200"/>
      <c r="AR24" s="200"/>
      <c r="AS24" s="200"/>
      <c r="AT24" s="49" t="s">
        <v>71</v>
      </c>
      <c r="AU24" s="200"/>
      <c r="AV24" s="200"/>
      <c r="AW24" s="49" t="s">
        <v>71</v>
      </c>
      <c r="AX24" s="200"/>
      <c r="AY24" s="201"/>
      <c r="AZ24" s="202"/>
      <c r="BA24" s="200"/>
      <c r="BB24" s="200"/>
      <c r="BC24" s="200"/>
      <c r="BD24" s="200"/>
      <c r="BE24" s="200"/>
      <c r="BF24" s="240"/>
      <c r="BG24" s="54"/>
      <c r="BH24" s="55"/>
      <c r="BI24" s="55"/>
      <c r="CE24" s="70" t="e">
        <f t="shared" si="3"/>
        <v>#N/A</v>
      </c>
      <c r="CF24" s="71">
        <f t="shared" si="4"/>
        <v>0</v>
      </c>
      <c r="CG24" s="71" t="e">
        <f t="shared" si="0"/>
        <v>#N/A</v>
      </c>
      <c r="CH24" s="71">
        <f>H23</f>
        <v>0</v>
      </c>
      <c r="CI24" s="71" t="e">
        <f>VLOOKUP($CH24,'代表者記入シート（総括表）'!$B$15:$F$34,3,FALSE)</f>
        <v>#N/A</v>
      </c>
      <c r="CJ24" s="71" t="e">
        <f>VLOOKUP($CH24,'代表者記入シート（総括表）'!$B$15:$F$34,4,FALSE)</f>
        <v>#N/A</v>
      </c>
      <c r="CK24" s="71" t="e">
        <f>VLOOKUP($CH24,'代表者記入シート（総括表）'!$B$15:$AL$34,37,FALSE)</f>
        <v>#N/A</v>
      </c>
      <c r="CL24" s="71">
        <f>COUNTIF($CH$13:$CH$36,$CH24)-COUNTIF($CH24:$CH$36,$CH24)+1</f>
        <v>12</v>
      </c>
      <c r="CM24" s="71" t="str">
        <f t="shared" si="5"/>
        <v>女子</v>
      </c>
      <c r="CN24" s="71">
        <f t="shared" si="6"/>
        <v>2</v>
      </c>
      <c r="CO24" s="23" t="s">
        <v>88</v>
      </c>
      <c r="CP24" s="23">
        <v>3</v>
      </c>
      <c r="CQ24" s="71"/>
      <c r="CR24" s="71"/>
      <c r="CS24" s="71"/>
      <c r="CT24" s="23">
        <v>2</v>
      </c>
      <c r="CU24" s="23">
        <v>2</v>
      </c>
      <c r="CV24" s="71">
        <f t="shared" si="7"/>
        <v>0</v>
      </c>
      <c r="CW24" s="71">
        <f t="shared" si="8"/>
        <v>0</v>
      </c>
      <c r="CX24" s="71" t="str">
        <f t="shared" si="9"/>
        <v>0 0</v>
      </c>
      <c r="CY24" s="71" t="str">
        <f t="shared" si="10"/>
        <v/>
      </c>
      <c r="CZ24" s="71" t="str">
        <f t="shared" si="11"/>
        <v/>
      </c>
      <c r="DA24" s="71" t="str">
        <f t="shared" si="12"/>
        <v xml:space="preserve"> </v>
      </c>
      <c r="DB24" s="71">
        <f t="shared" si="13"/>
        <v>0</v>
      </c>
      <c r="DC24" s="71">
        <f t="shared" si="14"/>
        <v>0</v>
      </c>
      <c r="DD24" s="71" t="str">
        <f t="shared" si="15"/>
        <v>H//</v>
      </c>
      <c r="DE24" s="71">
        <f t="shared" si="16"/>
        <v>0</v>
      </c>
      <c r="DF24" s="71"/>
      <c r="DG24" s="23" t="s">
        <v>124</v>
      </c>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row>
    <row r="25" spans="1:181" ht="13.2" customHeight="1">
      <c r="A25" s="173"/>
      <c r="B25" s="174"/>
      <c r="C25" s="219"/>
      <c r="D25" s="220"/>
      <c r="E25" s="221"/>
      <c r="F25" s="286" t="s">
        <v>50</v>
      </c>
      <c r="G25" s="287"/>
      <c r="H25" s="193"/>
      <c r="I25" s="194"/>
      <c r="J25" s="194"/>
      <c r="K25" s="194"/>
      <c r="L25" s="194"/>
      <c r="M25" s="194"/>
      <c r="N25" s="195"/>
      <c r="O25" s="199"/>
      <c r="P25" s="200"/>
      <c r="Q25" s="200"/>
      <c r="R25" s="200"/>
      <c r="S25" s="201"/>
      <c r="T25" s="202"/>
      <c r="U25" s="200"/>
      <c r="V25" s="200"/>
      <c r="W25" s="200"/>
      <c r="X25" s="201"/>
      <c r="Y25" s="202" t="str">
        <f t="shared" si="1"/>
        <v/>
      </c>
      <c r="Z25" s="200"/>
      <c r="AA25" s="200"/>
      <c r="AB25" s="200"/>
      <c r="AC25" s="200"/>
      <c r="AD25" s="201"/>
      <c r="AE25" s="202" t="str">
        <f t="shared" si="2"/>
        <v/>
      </c>
      <c r="AF25" s="200"/>
      <c r="AG25" s="200"/>
      <c r="AH25" s="200"/>
      <c r="AI25" s="200"/>
      <c r="AJ25" s="201"/>
      <c r="AK25" s="202"/>
      <c r="AL25" s="200"/>
      <c r="AM25" s="201"/>
      <c r="AN25" s="202"/>
      <c r="AO25" s="201"/>
      <c r="AP25" s="202" t="s">
        <v>16</v>
      </c>
      <c r="AQ25" s="200"/>
      <c r="AR25" s="200"/>
      <c r="AS25" s="200"/>
      <c r="AT25" s="49" t="s">
        <v>71</v>
      </c>
      <c r="AU25" s="200"/>
      <c r="AV25" s="200"/>
      <c r="AW25" s="49" t="s">
        <v>71</v>
      </c>
      <c r="AX25" s="200"/>
      <c r="AY25" s="201"/>
      <c r="AZ25" s="202"/>
      <c r="BA25" s="200"/>
      <c r="BB25" s="200"/>
      <c r="BC25" s="200"/>
      <c r="BD25" s="200"/>
      <c r="BE25" s="200"/>
      <c r="BF25" s="240"/>
      <c r="BG25" s="54"/>
      <c r="BH25" s="55"/>
      <c r="BI25" s="55"/>
      <c r="CE25" s="70" t="e">
        <f t="shared" si="3"/>
        <v>#N/A</v>
      </c>
      <c r="CF25" s="71">
        <f t="shared" si="4"/>
        <v>0</v>
      </c>
      <c r="CG25" s="71" t="e">
        <f t="shared" si="0"/>
        <v>#N/A</v>
      </c>
      <c r="CH25" s="71">
        <f t="shared" si="17"/>
        <v>0</v>
      </c>
      <c r="CI25" s="71" t="e">
        <f>VLOOKUP($CH25,'代表者記入シート（総括表）'!$B$15:$F$34,3,FALSE)</f>
        <v>#N/A</v>
      </c>
      <c r="CJ25" s="71" t="e">
        <f>VLOOKUP($CH25,'代表者記入シート（総括表）'!$B$15:$F$34,4,FALSE)</f>
        <v>#N/A</v>
      </c>
      <c r="CK25" s="71" t="e">
        <f>VLOOKUP($CH25,'代表者記入シート（総括表）'!$B$15:$AL$34,37,FALSE)</f>
        <v>#N/A</v>
      </c>
      <c r="CL25" s="71">
        <f>COUNTIF($CH$13:$CH$36,$CH25)-COUNTIF($CH25:$CH$36,$CH25)+1</f>
        <v>13</v>
      </c>
      <c r="CM25" s="71" t="str">
        <f t="shared" si="5"/>
        <v>女子</v>
      </c>
      <c r="CN25" s="71">
        <f t="shared" si="6"/>
        <v>2</v>
      </c>
      <c r="CO25" s="23" t="s">
        <v>88</v>
      </c>
      <c r="CP25" s="23">
        <v>3</v>
      </c>
      <c r="CQ25" s="71"/>
      <c r="CR25" s="71"/>
      <c r="CS25" s="71"/>
      <c r="CT25" s="23">
        <v>1</v>
      </c>
      <c r="CU25" s="23">
        <v>3</v>
      </c>
      <c r="CV25" s="71">
        <f t="shared" si="7"/>
        <v>0</v>
      </c>
      <c r="CW25" s="71">
        <f t="shared" si="8"/>
        <v>0</v>
      </c>
      <c r="CX25" s="71" t="str">
        <f t="shared" si="9"/>
        <v>0 0</v>
      </c>
      <c r="CY25" s="71" t="str">
        <f t="shared" si="10"/>
        <v/>
      </c>
      <c r="CZ25" s="71" t="str">
        <f t="shared" si="11"/>
        <v/>
      </c>
      <c r="DA25" s="71" t="str">
        <f t="shared" si="12"/>
        <v xml:space="preserve"> </v>
      </c>
      <c r="DB25" s="71">
        <f t="shared" si="13"/>
        <v>0</v>
      </c>
      <c r="DC25" s="71">
        <f t="shared" si="14"/>
        <v>0</v>
      </c>
      <c r="DD25" s="71" t="str">
        <f t="shared" si="15"/>
        <v>H//</v>
      </c>
      <c r="DE25" s="71">
        <f t="shared" si="16"/>
        <v>0</v>
      </c>
      <c r="DF25" s="71"/>
      <c r="DG25" s="23" t="s">
        <v>125</v>
      </c>
      <c r="DH25" s="71">
        <f>O26</f>
        <v>0</v>
      </c>
      <c r="DI25" s="71">
        <f>T26</f>
        <v>0</v>
      </c>
      <c r="DJ25" s="71" t="str">
        <f t="shared" ref="DJ25" si="33">DH25&amp;" "&amp;DI25</f>
        <v>0 0</v>
      </c>
      <c r="DK25" s="71" t="str">
        <f>Y26</f>
        <v/>
      </c>
      <c r="DL25" s="71" t="str">
        <f>AE26</f>
        <v/>
      </c>
      <c r="DM25" s="71" t="str">
        <f t="shared" ref="DM25" si="34">DK25&amp;" "&amp;DL25</f>
        <v xml:space="preserve"> </v>
      </c>
      <c r="DN25" s="71">
        <f>AK26</f>
        <v>0</v>
      </c>
      <c r="DO25" s="71">
        <f>AN26</f>
        <v>0</v>
      </c>
      <c r="DP25" s="71" t="str">
        <f t="shared" ref="DP25" si="35">"H"&amp;$AR26&amp;"/"&amp;$AU26&amp;"/"&amp;$AX26</f>
        <v>H//</v>
      </c>
      <c r="DQ25" s="71">
        <f>AZ26</f>
        <v>0</v>
      </c>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row>
    <row r="26" spans="1:181" ht="13.2" customHeight="1">
      <c r="A26" s="173"/>
      <c r="B26" s="174"/>
      <c r="C26" s="219"/>
      <c r="D26" s="220"/>
      <c r="E26" s="221"/>
      <c r="F26" s="286"/>
      <c r="G26" s="287"/>
      <c r="H26" s="196"/>
      <c r="I26" s="197"/>
      <c r="J26" s="197"/>
      <c r="K26" s="197"/>
      <c r="L26" s="197"/>
      <c r="M26" s="197"/>
      <c r="N26" s="198"/>
      <c r="O26" s="199"/>
      <c r="P26" s="200"/>
      <c r="Q26" s="200"/>
      <c r="R26" s="200"/>
      <c r="S26" s="201"/>
      <c r="T26" s="202"/>
      <c r="U26" s="200"/>
      <c r="V26" s="200"/>
      <c r="W26" s="200"/>
      <c r="X26" s="201"/>
      <c r="Y26" s="202" t="str">
        <f t="shared" si="1"/>
        <v/>
      </c>
      <c r="Z26" s="200"/>
      <c r="AA26" s="200"/>
      <c r="AB26" s="200"/>
      <c r="AC26" s="200"/>
      <c r="AD26" s="201"/>
      <c r="AE26" s="202" t="str">
        <f t="shared" si="2"/>
        <v/>
      </c>
      <c r="AF26" s="200"/>
      <c r="AG26" s="200"/>
      <c r="AH26" s="200"/>
      <c r="AI26" s="200"/>
      <c r="AJ26" s="201"/>
      <c r="AK26" s="202"/>
      <c r="AL26" s="200"/>
      <c r="AM26" s="201"/>
      <c r="AN26" s="202"/>
      <c r="AO26" s="201"/>
      <c r="AP26" s="202" t="s">
        <v>16</v>
      </c>
      <c r="AQ26" s="200"/>
      <c r="AR26" s="200"/>
      <c r="AS26" s="200"/>
      <c r="AT26" s="49" t="s">
        <v>71</v>
      </c>
      <c r="AU26" s="200"/>
      <c r="AV26" s="200"/>
      <c r="AW26" s="49" t="s">
        <v>71</v>
      </c>
      <c r="AX26" s="200"/>
      <c r="AY26" s="201"/>
      <c r="AZ26" s="202"/>
      <c r="BA26" s="200"/>
      <c r="BB26" s="200"/>
      <c r="BC26" s="200"/>
      <c r="BD26" s="200"/>
      <c r="BE26" s="200"/>
      <c r="BF26" s="240"/>
      <c r="BG26" s="54"/>
      <c r="BH26" s="55"/>
      <c r="BI26" s="55"/>
      <c r="CE26" s="70" t="e">
        <f t="shared" si="3"/>
        <v>#N/A</v>
      </c>
      <c r="CF26" s="71">
        <f t="shared" si="4"/>
        <v>0</v>
      </c>
      <c r="CG26" s="71" t="e">
        <f t="shared" si="0"/>
        <v>#N/A</v>
      </c>
      <c r="CH26" s="71">
        <f>H25</f>
        <v>0</v>
      </c>
      <c r="CI26" s="71" t="e">
        <f>VLOOKUP($CH26,'代表者記入シート（総括表）'!$B$15:$F$34,3,FALSE)</f>
        <v>#N/A</v>
      </c>
      <c r="CJ26" s="71" t="e">
        <f>VLOOKUP($CH26,'代表者記入シート（総括表）'!$B$15:$F$34,4,FALSE)</f>
        <v>#N/A</v>
      </c>
      <c r="CK26" s="71" t="e">
        <f>VLOOKUP($CH26,'代表者記入シート（総括表）'!$B$15:$AL$34,37,FALSE)</f>
        <v>#N/A</v>
      </c>
      <c r="CL26" s="71">
        <f>COUNTIF($CH$13:$CH$36,$CH26)-COUNTIF($CH26:$CH$36,$CH26)+1</f>
        <v>14</v>
      </c>
      <c r="CM26" s="71" t="str">
        <f t="shared" si="5"/>
        <v>女子</v>
      </c>
      <c r="CN26" s="71">
        <f t="shared" si="6"/>
        <v>2</v>
      </c>
      <c r="CO26" s="23" t="s">
        <v>88</v>
      </c>
      <c r="CP26" s="23">
        <v>3</v>
      </c>
      <c r="CQ26" s="71"/>
      <c r="CR26" s="71"/>
      <c r="CS26" s="71"/>
      <c r="CT26" s="23">
        <v>2</v>
      </c>
      <c r="CU26" s="23">
        <v>3</v>
      </c>
      <c r="CV26" s="71">
        <f t="shared" si="7"/>
        <v>0</v>
      </c>
      <c r="CW26" s="71">
        <f t="shared" si="8"/>
        <v>0</v>
      </c>
      <c r="CX26" s="71" t="str">
        <f t="shared" si="9"/>
        <v>0 0</v>
      </c>
      <c r="CY26" s="71" t="str">
        <f t="shared" si="10"/>
        <v/>
      </c>
      <c r="CZ26" s="71" t="str">
        <f t="shared" si="11"/>
        <v/>
      </c>
      <c r="DA26" s="71" t="str">
        <f t="shared" si="12"/>
        <v xml:space="preserve"> </v>
      </c>
      <c r="DB26" s="71">
        <f t="shared" si="13"/>
        <v>0</v>
      </c>
      <c r="DC26" s="71">
        <f t="shared" si="14"/>
        <v>0</v>
      </c>
      <c r="DD26" s="71" t="str">
        <f t="shared" si="15"/>
        <v>H//</v>
      </c>
      <c r="DE26" s="71">
        <f t="shared" si="16"/>
        <v>0</v>
      </c>
      <c r="DF26" s="71"/>
      <c r="DG26" s="23" t="s">
        <v>125</v>
      </c>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row>
    <row r="27" spans="1:181" ht="13.2" customHeight="1">
      <c r="A27" s="173"/>
      <c r="B27" s="174"/>
      <c r="C27" s="219"/>
      <c r="D27" s="220"/>
      <c r="E27" s="221"/>
      <c r="F27" s="286" t="s">
        <v>51</v>
      </c>
      <c r="G27" s="287"/>
      <c r="H27" s="193"/>
      <c r="I27" s="194"/>
      <c r="J27" s="194"/>
      <c r="K27" s="194"/>
      <c r="L27" s="194"/>
      <c r="M27" s="194"/>
      <c r="N27" s="195"/>
      <c r="O27" s="199"/>
      <c r="P27" s="200"/>
      <c r="Q27" s="200"/>
      <c r="R27" s="200"/>
      <c r="S27" s="201"/>
      <c r="T27" s="202"/>
      <c r="U27" s="200"/>
      <c r="V27" s="200"/>
      <c r="W27" s="200"/>
      <c r="X27" s="201"/>
      <c r="Y27" s="202" t="str">
        <f t="shared" si="1"/>
        <v/>
      </c>
      <c r="Z27" s="200"/>
      <c r="AA27" s="200"/>
      <c r="AB27" s="200"/>
      <c r="AC27" s="200"/>
      <c r="AD27" s="201"/>
      <c r="AE27" s="202" t="str">
        <f t="shared" si="2"/>
        <v/>
      </c>
      <c r="AF27" s="200"/>
      <c r="AG27" s="200"/>
      <c r="AH27" s="200"/>
      <c r="AI27" s="200"/>
      <c r="AJ27" s="201"/>
      <c r="AK27" s="202"/>
      <c r="AL27" s="200"/>
      <c r="AM27" s="201"/>
      <c r="AN27" s="202"/>
      <c r="AO27" s="201"/>
      <c r="AP27" s="202" t="s">
        <v>16</v>
      </c>
      <c r="AQ27" s="200"/>
      <c r="AR27" s="200"/>
      <c r="AS27" s="200"/>
      <c r="AT27" s="49" t="s">
        <v>71</v>
      </c>
      <c r="AU27" s="200"/>
      <c r="AV27" s="200"/>
      <c r="AW27" s="49" t="s">
        <v>71</v>
      </c>
      <c r="AX27" s="200"/>
      <c r="AY27" s="201"/>
      <c r="AZ27" s="202"/>
      <c r="BA27" s="200"/>
      <c r="BB27" s="200"/>
      <c r="BC27" s="200"/>
      <c r="BD27" s="200"/>
      <c r="BE27" s="200"/>
      <c r="BF27" s="240"/>
      <c r="BG27" s="54"/>
      <c r="BH27" s="55"/>
      <c r="BI27" s="55"/>
      <c r="CE27" s="70" t="e">
        <f t="shared" si="3"/>
        <v>#N/A</v>
      </c>
      <c r="CF27" s="71">
        <f t="shared" si="4"/>
        <v>0</v>
      </c>
      <c r="CG27" s="71" t="e">
        <f t="shared" si="0"/>
        <v>#N/A</v>
      </c>
      <c r="CH27" s="71">
        <f t="shared" si="17"/>
        <v>0</v>
      </c>
      <c r="CI27" s="71" t="e">
        <f>VLOOKUP($CH27,'代表者記入シート（総括表）'!$B$15:$F$34,3,FALSE)</f>
        <v>#N/A</v>
      </c>
      <c r="CJ27" s="71" t="e">
        <f>VLOOKUP($CH27,'代表者記入シート（総括表）'!$B$15:$F$34,4,FALSE)</f>
        <v>#N/A</v>
      </c>
      <c r="CK27" s="71" t="e">
        <f>VLOOKUP($CH27,'代表者記入シート（総括表）'!$B$15:$AL$34,37,FALSE)</f>
        <v>#N/A</v>
      </c>
      <c r="CL27" s="71">
        <f>COUNTIF($CH$13:$CH$36,$CH27)-COUNTIF($CH27:$CH$36,$CH27)+1</f>
        <v>15</v>
      </c>
      <c r="CM27" s="71" t="str">
        <f t="shared" si="5"/>
        <v>女子</v>
      </c>
      <c r="CN27" s="71">
        <f t="shared" si="6"/>
        <v>2</v>
      </c>
      <c r="CO27" s="23" t="s">
        <v>88</v>
      </c>
      <c r="CP27" s="23">
        <v>3</v>
      </c>
      <c r="CQ27" s="71"/>
      <c r="CR27" s="71"/>
      <c r="CS27" s="71"/>
      <c r="CT27" s="23">
        <v>1</v>
      </c>
      <c r="CU27" s="23">
        <v>4</v>
      </c>
      <c r="CV27" s="71">
        <f t="shared" si="7"/>
        <v>0</v>
      </c>
      <c r="CW27" s="71">
        <f t="shared" si="8"/>
        <v>0</v>
      </c>
      <c r="CX27" s="71" t="str">
        <f t="shared" si="9"/>
        <v>0 0</v>
      </c>
      <c r="CY27" s="71" t="str">
        <f t="shared" si="10"/>
        <v/>
      </c>
      <c r="CZ27" s="71" t="str">
        <f t="shared" si="11"/>
        <v/>
      </c>
      <c r="DA27" s="71" t="str">
        <f t="shared" si="12"/>
        <v xml:space="preserve"> </v>
      </c>
      <c r="DB27" s="71">
        <f t="shared" si="13"/>
        <v>0</v>
      </c>
      <c r="DC27" s="71">
        <f t="shared" si="14"/>
        <v>0</v>
      </c>
      <c r="DD27" s="71" t="str">
        <f t="shared" si="15"/>
        <v>H//</v>
      </c>
      <c r="DE27" s="71">
        <f t="shared" si="16"/>
        <v>0</v>
      </c>
      <c r="DF27" s="71"/>
      <c r="DG27" s="23" t="s">
        <v>126</v>
      </c>
      <c r="DH27" s="71">
        <f>O28</f>
        <v>0</v>
      </c>
      <c r="DI27" s="71">
        <f>T28</f>
        <v>0</v>
      </c>
      <c r="DJ27" s="71" t="str">
        <f t="shared" ref="DJ27" si="36">DH27&amp;" "&amp;DI27</f>
        <v>0 0</v>
      </c>
      <c r="DK27" s="71" t="str">
        <f>Y28</f>
        <v/>
      </c>
      <c r="DL27" s="71" t="str">
        <f>AE28</f>
        <v/>
      </c>
      <c r="DM27" s="71" t="str">
        <f t="shared" ref="DM27" si="37">DK27&amp;" "&amp;DL27</f>
        <v xml:space="preserve"> </v>
      </c>
      <c r="DN27" s="71">
        <f>AK28</f>
        <v>0</v>
      </c>
      <c r="DO27" s="71">
        <f>AN28</f>
        <v>0</v>
      </c>
      <c r="DP27" s="71" t="str">
        <f t="shared" ref="DP27" si="38">"H"&amp;$AR28&amp;"/"&amp;$AU28&amp;"/"&amp;$AX28</f>
        <v>H//</v>
      </c>
      <c r="DQ27" s="71">
        <f>AZ28</f>
        <v>0</v>
      </c>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row>
    <row r="28" spans="1:181" ht="13.2" customHeight="1" thickBot="1">
      <c r="A28" s="173"/>
      <c r="B28" s="174"/>
      <c r="C28" s="222"/>
      <c r="D28" s="223"/>
      <c r="E28" s="224"/>
      <c r="F28" s="300"/>
      <c r="G28" s="301"/>
      <c r="H28" s="280"/>
      <c r="I28" s="281"/>
      <c r="J28" s="281"/>
      <c r="K28" s="281"/>
      <c r="L28" s="281"/>
      <c r="M28" s="281"/>
      <c r="N28" s="282"/>
      <c r="O28" s="277"/>
      <c r="P28" s="238"/>
      <c r="Q28" s="238"/>
      <c r="R28" s="238"/>
      <c r="S28" s="275"/>
      <c r="T28" s="237"/>
      <c r="U28" s="238"/>
      <c r="V28" s="238"/>
      <c r="W28" s="238"/>
      <c r="X28" s="275"/>
      <c r="Y28" s="237" t="str">
        <f t="shared" si="1"/>
        <v/>
      </c>
      <c r="Z28" s="238"/>
      <c r="AA28" s="238"/>
      <c r="AB28" s="238"/>
      <c r="AC28" s="238"/>
      <c r="AD28" s="275"/>
      <c r="AE28" s="237" t="str">
        <f t="shared" si="2"/>
        <v/>
      </c>
      <c r="AF28" s="238"/>
      <c r="AG28" s="238"/>
      <c r="AH28" s="238"/>
      <c r="AI28" s="238"/>
      <c r="AJ28" s="275"/>
      <c r="AK28" s="237"/>
      <c r="AL28" s="238"/>
      <c r="AM28" s="275"/>
      <c r="AN28" s="237"/>
      <c r="AO28" s="275"/>
      <c r="AP28" s="237" t="s">
        <v>16</v>
      </c>
      <c r="AQ28" s="238"/>
      <c r="AR28" s="238"/>
      <c r="AS28" s="238"/>
      <c r="AT28" s="50" t="s">
        <v>71</v>
      </c>
      <c r="AU28" s="238"/>
      <c r="AV28" s="238"/>
      <c r="AW28" s="50" t="s">
        <v>71</v>
      </c>
      <c r="AX28" s="238"/>
      <c r="AY28" s="275"/>
      <c r="AZ28" s="237"/>
      <c r="BA28" s="238"/>
      <c r="BB28" s="238"/>
      <c r="BC28" s="238"/>
      <c r="BD28" s="238"/>
      <c r="BE28" s="238"/>
      <c r="BF28" s="239"/>
      <c r="BG28" s="54"/>
      <c r="BH28" s="55"/>
      <c r="BI28" s="55"/>
      <c r="CE28" s="70" t="e">
        <f t="shared" si="3"/>
        <v>#N/A</v>
      </c>
      <c r="CF28" s="71">
        <f t="shared" si="4"/>
        <v>0</v>
      </c>
      <c r="CG28" s="71" t="e">
        <f t="shared" si="0"/>
        <v>#N/A</v>
      </c>
      <c r="CH28" s="71">
        <f>H27</f>
        <v>0</v>
      </c>
      <c r="CI28" s="71" t="e">
        <f>VLOOKUP($CH28,'代表者記入シート（総括表）'!$B$15:$F$34,3,FALSE)</f>
        <v>#N/A</v>
      </c>
      <c r="CJ28" s="71" t="e">
        <f>VLOOKUP($CH28,'代表者記入シート（総括表）'!$B$15:$F$34,4,FALSE)</f>
        <v>#N/A</v>
      </c>
      <c r="CK28" s="71" t="e">
        <f>VLOOKUP($CH28,'代表者記入シート（総括表）'!$B$15:$AL$34,37,FALSE)</f>
        <v>#N/A</v>
      </c>
      <c r="CL28" s="71">
        <f>COUNTIF($CH$13:$CH$36,$CH28)-COUNTIF($CH28:$CH$36,$CH28)+1</f>
        <v>16</v>
      </c>
      <c r="CM28" s="71" t="str">
        <f t="shared" si="5"/>
        <v>女子</v>
      </c>
      <c r="CN28" s="71">
        <f t="shared" si="6"/>
        <v>2</v>
      </c>
      <c r="CO28" s="23" t="s">
        <v>88</v>
      </c>
      <c r="CP28" s="23">
        <v>3</v>
      </c>
      <c r="CQ28" s="71"/>
      <c r="CR28" s="71"/>
      <c r="CS28" s="71"/>
      <c r="CT28" s="23">
        <v>2</v>
      </c>
      <c r="CU28" s="23">
        <v>4</v>
      </c>
      <c r="CV28" s="71">
        <f t="shared" si="7"/>
        <v>0</v>
      </c>
      <c r="CW28" s="71">
        <f t="shared" si="8"/>
        <v>0</v>
      </c>
      <c r="CX28" s="71" t="str">
        <f t="shared" si="9"/>
        <v>0 0</v>
      </c>
      <c r="CY28" s="71" t="str">
        <f t="shared" si="10"/>
        <v/>
      </c>
      <c r="CZ28" s="71" t="str">
        <f t="shared" si="11"/>
        <v/>
      </c>
      <c r="DA28" s="71" t="str">
        <f t="shared" si="12"/>
        <v xml:space="preserve"> </v>
      </c>
      <c r="DB28" s="71">
        <f t="shared" si="13"/>
        <v>0</v>
      </c>
      <c r="DC28" s="71">
        <f t="shared" si="14"/>
        <v>0</v>
      </c>
      <c r="DD28" s="71" t="str">
        <f t="shared" si="15"/>
        <v>H//</v>
      </c>
      <c r="DE28" s="71">
        <f t="shared" si="16"/>
        <v>0</v>
      </c>
      <c r="DF28" s="71"/>
      <c r="DG28" s="23" t="s">
        <v>126</v>
      </c>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row>
    <row r="29" spans="1:181" ht="13.2" customHeight="1">
      <c r="A29" s="173"/>
      <c r="B29" s="174"/>
      <c r="C29" s="207" t="s">
        <v>52</v>
      </c>
      <c r="D29" s="208"/>
      <c r="E29" s="209"/>
      <c r="F29" s="203" t="s">
        <v>14</v>
      </c>
      <c r="G29" s="204"/>
      <c r="H29" s="181"/>
      <c r="I29" s="182"/>
      <c r="J29" s="182"/>
      <c r="K29" s="182"/>
      <c r="L29" s="182"/>
      <c r="M29" s="182"/>
      <c r="N29" s="183"/>
      <c r="O29" s="187"/>
      <c r="P29" s="188"/>
      <c r="Q29" s="188"/>
      <c r="R29" s="188"/>
      <c r="S29" s="189"/>
      <c r="T29" s="190"/>
      <c r="U29" s="188"/>
      <c r="V29" s="188"/>
      <c r="W29" s="188"/>
      <c r="X29" s="189"/>
      <c r="Y29" s="190" t="str">
        <f t="shared" si="1"/>
        <v/>
      </c>
      <c r="Z29" s="188"/>
      <c r="AA29" s="188"/>
      <c r="AB29" s="188"/>
      <c r="AC29" s="188"/>
      <c r="AD29" s="189"/>
      <c r="AE29" s="190" t="str">
        <f t="shared" si="2"/>
        <v/>
      </c>
      <c r="AF29" s="188"/>
      <c r="AG29" s="188"/>
      <c r="AH29" s="188"/>
      <c r="AI29" s="188"/>
      <c r="AJ29" s="189"/>
      <c r="AK29" s="190"/>
      <c r="AL29" s="188"/>
      <c r="AM29" s="189"/>
      <c r="AN29" s="190"/>
      <c r="AO29" s="189"/>
      <c r="AP29" s="190" t="s">
        <v>16</v>
      </c>
      <c r="AQ29" s="188"/>
      <c r="AR29" s="188"/>
      <c r="AS29" s="188"/>
      <c r="AT29" s="47" t="s">
        <v>71</v>
      </c>
      <c r="AU29" s="188"/>
      <c r="AV29" s="188"/>
      <c r="AW29" s="47" t="s">
        <v>71</v>
      </c>
      <c r="AX29" s="188"/>
      <c r="AY29" s="189"/>
      <c r="AZ29" s="190"/>
      <c r="BA29" s="188"/>
      <c r="BB29" s="188"/>
      <c r="BC29" s="188"/>
      <c r="BD29" s="188"/>
      <c r="BE29" s="188"/>
      <c r="BF29" s="233"/>
      <c r="BG29" s="54"/>
      <c r="BH29" s="55"/>
      <c r="BI29" s="55"/>
      <c r="CE29" s="70" t="e">
        <f t="shared" si="3"/>
        <v>#N/A</v>
      </c>
      <c r="CF29" s="71">
        <f t="shared" si="4"/>
        <v>0</v>
      </c>
      <c r="CG29" s="71" t="e">
        <f t="shared" si="0"/>
        <v>#N/A</v>
      </c>
      <c r="CH29" s="71">
        <f t="shared" si="17"/>
        <v>0</v>
      </c>
      <c r="CI29" s="71" t="e">
        <f>VLOOKUP($CH29,'代表者記入シート（総括表）'!$B$15:$F$34,3,FALSE)</f>
        <v>#N/A</v>
      </c>
      <c r="CJ29" s="71" t="e">
        <f>VLOOKUP($CH29,'代表者記入シート（総括表）'!$B$15:$F$34,4,FALSE)</f>
        <v>#N/A</v>
      </c>
      <c r="CK29" s="71" t="e">
        <f>VLOOKUP($CH29,'代表者記入シート（総括表）'!$B$15:$AL$34,37,FALSE)</f>
        <v>#N/A</v>
      </c>
      <c r="CL29" s="71">
        <f>COUNTIF($CH$13:$CH$36,$CH29)-COUNTIF($CH29:$CH$36,$CH29)+1</f>
        <v>17</v>
      </c>
      <c r="CM29" s="71" t="str">
        <f t="shared" si="5"/>
        <v>女子</v>
      </c>
      <c r="CN29" s="71">
        <f t="shared" si="6"/>
        <v>2</v>
      </c>
      <c r="CO29" s="23" t="s">
        <v>89</v>
      </c>
      <c r="CP29" s="23">
        <v>2</v>
      </c>
      <c r="CQ29" s="71"/>
      <c r="CR29" s="71"/>
      <c r="CS29" s="71"/>
      <c r="CT29" s="23">
        <v>1</v>
      </c>
      <c r="CU29" s="23">
        <v>1</v>
      </c>
      <c r="CV29" s="71">
        <f t="shared" si="7"/>
        <v>0</v>
      </c>
      <c r="CW29" s="71">
        <f t="shared" si="8"/>
        <v>0</v>
      </c>
      <c r="CX29" s="71" t="str">
        <f t="shared" si="9"/>
        <v>0 0</v>
      </c>
      <c r="CY29" s="71" t="str">
        <f t="shared" si="10"/>
        <v/>
      </c>
      <c r="CZ29" s="71" t="str">
        <f t="shared" si="11"/>
        <v/>
      </c>
      <c r="DA29" s="71" t="str">
        <f t="shared" si="12"/>
        <v xml:space="preserve"> </v>
      </c>
      <c r="DB29" s="71">
        <f t="shared" si="13"/>
        <v>0</v>
      </c>
      <c r="DC29" s="71">
        <f t="shared" si="14"/>
        <v>0</v>
      </c>
      <c r="DD29" s="71" t="str">
        <f t="shared" si="15"/>
        <v>H//</v>
      </c>
      <c r="DE29" s="71">
        <f t="shared" si="16"/>
        <v>0</v>
      </c>
      <c r="DF29" s="69" t="str">
        <f>$F$3&amp;"1位"</f>
        <v>01位</v>
      </c>
      <c r="DG29" s="23" t="s">
        <v>123</v>
      </c>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row>
    <row r="30" spans="1:181" ht="13.2" customHeight="1">
      <c r="A30" s="173"/>
      <c r="B30" s="174"/>
      <c r="C30" s="210"/>
      <c r="D30" s="211"/>
      <c r="E30" s="212"/>
      <c r="F30" s="286" t="s">
        <v>18</v>
      </c>
      <c r="G30" s="287"/>
      <c r="H30" s="199"/>
      <c r="I30" s="200"/>
      <c r="J30" s="200"/>
      <c r="K30" s="200"/>
      <c r="L30" s="200"/>
      <c r="M30" s="200"/>
      <c r="N30" s="240"/>
      <c r="O30" s="199"/>
      <c r="P30" s="200"/>
      <c r="Q30" s="200"/>
      <c r="R30" s="200"/>
      <c r="S30" s="201"/>
      <c r="T30" s="202"/>
      <c r="U30" s="200"/>
      <c r="V30" s="200"/>
      <c r="W30" s="200"/>
      <c r="X30" s="201"/>
      <c r="Y30" s="202" t="str">
        <f t="shared" si="1"/>
        <v/>
      </c>
      <c r="Z30" s="200"/>
      <c r="AA30" s="200"/>
      <c r="AB30" s="200"/>
      <c r="AC30" s="200"/>
      <c r="AD30" s="201"/>
      <c r="AE30" s="202" t="str">
        <f t="shared" si="2"/>
        <v/>
      </c>
      <c r="AF30" s="200"/>
      <c r="AG30" s="200"/>
      <c r="AH30" s="200"/>
      <c r="AI30" s="200"/>
      <c r="AJ30" s="201"/>
      <c r="AK30" s="202"/>
      <c r="AL30" s="200"/>
      <c r="AM30" s="201"/>
      <c r="AN30" s="202"/>
      <c r="AO30" s="201"/>
      <c r="AP30" s="202" t="s">
        <v>16</v>
      </c>
      <c r="AQ30" s="200"/>
      <c r="AR30" s="200"/>
      <c r="AS30" s="200"/>
      <c r="AT30" s="49" t="s">
        <v>71</v>
      </c>
      <c r="AU30" s="200"/>
      <c r="AV30" s="200"/>
      <c r="AW30" s="49" t="s">
        <v>71</v>
      </c>
      <c r="AX30" s="200"/>
      <c r="AY30" s="201"/>
      <c r="AZ30" s="202"/>
      <c r="BA30" s="200"/>
      <c r="BB30" s="200"/>
      <c r="BC30" s="200"/>
      <c r="BD30" s="200"/>
      <c r="BE30" s="200"/>
      <c r="BF30" s="240"/>
      <c r="BG30" s="54"/>
      <c r="BH30" s="55"/>
      <c r="BI30" s="55"/>
      <c r="CE30" s="70" t="e">
        <f t="shared" si="3"/>
        <v>#N/A</v>
      </c>
      <c r="CF30" s="71">
        <f t="shared" si="4"/>
        <v>0</v>
      </c>
      <c r="CG30" s="71" t="e">
        <f t="shared" si="0"/>
        <v>#N/A</v>
      </c>
      <c r="CH30" s="71">
        <f t="shared" si="17"/>
        <v>0</v>
      </c>
      <c r="CI30" s="71" t="e">
        <f>VLOOKUP($CH30,'代表者記入シート（総括表）'!$B$15:$F$34,3,FALSE)</f>
        <v>#N/A</v>
      </c>
      <c r="CJ30" s="71" t="e">
        <f>VLOOKUP($CH30,'代表者記入シート（総括表）'!$B$15:$F$34,4,FALSE)</f>
        <v>#N/A</v>
      </c>
      <c r="CK30" s="71" t="e">
        <f>VLOOKUP($CH30,'代表者記入シート（総括表）'!$B$15:$AL$34,37,FALSE)</f>
        <v>#N/A</v>
      </c>
      <c r="CL30" s="71">
        <f>COUNTIF($CH$13:$CH$36,$CH30)-COUNTIF($CH30:$CH$36,$CH30)+1</f>
        <v>18</v>
      </c>
      <c r="CM30" s="71" t="str">
        <f t="shared" si="5"/>
        <v>女子</v>
      </c>
      <c r="CN30" s="71">
        <f t="shared" si="6"/>
        <v>2</v>
      </c>
      <c r="CO30" s="23" t="s">
        <v>89</v>
      </c>
      <c r="CP30" s="23">
        <v>2</v>
      </c>
      <c r="CQ30" s="71"/>
      <c r="CR30" s="71"/>
      <c r="CS30" s="71"/>
      <c r="CT30" s="23">
        <v>1</v>
      </c>
      <c r="CU30" s="23">
        <v>2</v>
      </c>
      <c r="CV30" s="71">
        <f t="shared" si="7"/>
        <v>0</v>
      </c>
      <c r="CW30" s="71">
        <f t="shared" si="8"/>
        <v>0</v>
      </c>
      <c r="CX30" s="71" t="str">
        <f t="shared" si="9"/>
        <v>0 0</v>
      </c>
      <c r="CY30" s="71" t="str">
        <f t="shared" si="10"/>
        <v/>
      </c>
      <c r="CZ30" s="71" t="str">
        <f t="shared" si="11"/>
        <v/>
      </c>
      <c r="DA30" s="71" t="str">
        <f t="shared" si="12"/>
        <v xml:space="preserve"> </v>
      </c>
      <c r="DB30" s="71">
        <f t="shared" si="13"/>
        <v>0</v>
      </c>
      <c r="DC30" s="71">
        <f t="shared" si="14"/>
        <v>0</v>
      </c>
      <c r="DD30" s="71" t="str">
        <f t="shared" si="15"/>
        <v>H//</v>
      </c>
      <c r="DE30" s="71">
        <f t="shared" si="16"/>
        <v>0</v>
      </c>
      <c r="DF30" s="71"/>
      <c r="DG30" s="23" t="s">
        <v>124</v>
      </c>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row>
    <row r="31" spans="1:181" ht="13.2" customHeight="1">
      <c r="A31" s="173"/>
      <c r="B31" s="174"/>
      <c r="C31" s="210"/>
      <c r="D31" s="211"/>
      <c r="E31" s="212"/>
      <c r="F31" s="286" t="s">
        <v>50</v>
      </c>
      <c r="G31" s="287"/>
      <c r="H31" s="199"/>
      <c r="I31" s="200"/>
      <c r="J31" s="200"/>
      <c r="K31" s="200"/>
      <c r="L31" s="200"/>
      <c r="M31" s="200"/>
      <c r="N31" s="240"/>
      <c r="O31" s="199"/>
      <c r="P31" s="200"/>
      <c r="Q31" s="200"/>
      <c r="R31" s="200"/>
      <c r="S31" s="201"/>
      <c r="T31" s="202"/>
      <c r="U31" s="200"/>
      <c r="V31" s="200"/>
      <c r="W31" s="200"/>
      <c r="X31" s="201"/>
      <c r="Y31" s="202" t="str">
        <f t="shared" si="1"/>
        <v/>
      </c>
      <c r="Z31" s="200"/>
      <c r="AA31" s="200"/>
      <c r="AB31" s="200"/>
      <c r="AC31" s="200"/>
      <c r="AD31" s="201"/>
      <c r="AE31" s="202" t="str">
        <f t="shared" si="2"/>
        <v/>
      </c>
      <c r="AF31" s="200"/>
      <c r="AG31" s="200"/>
      <c r="AH31" s="200"/>
      <c r="AI31" s="200"/>
      <c r="AJ31" s="201"/>
      <c r="AK31" s="202"/>
      <c r="AL31" s="200"/>
      <c r="AM31" s="201"/>
      <c r="AN31" s="202"/>
      <c r="AO31" s="201"/>
      <c r="AP31" s="202" t="s">
        <v>16</v>
      </c>
      <c r="AQ31" s="200"/>
      <c r="AR31" s="200"/>
      <c r="AS31" s="200"/>
      <c r="AT31" s="49" t="s">
        <v>71</v>
      </c>
      <c r="AU31" s="200"/>
      <c r="AV31" s="200"/>
      <c r="AW31" s="49" t="s">
        <v>71</v>
      </c>
      <c r="AX31" s="200"/>
      <c r="AY31" s="201"/>
      <c r="AZ31" s="202"/>
      <c r="BA31" s="200"/>
      <c r="BB31" s="200"/>
      <c r="BC31" s="200"/>
      <c r="BD31" s="200"/>
      <c r="BE31" s="200"/>
      <c r="BF31" s="240"/>
      <c r="BG31" s="302" t="s">
        <v>19</v>
      </c>
      <c r="BH31" s="303"/>
      <c r="BI31" s="303"/>
      <c r="CE31" s="70" t="e">
        <f t="shared" si="3"/>
        <v>#N/A</v>
      </c>
      <c r="CF31" s="71">
        <f t="shared" si="4"/>
        <v>0</v>
      </c>
      <c r="CG31" s="71" t="e">
        <f t="shared" si="0"/>
        <v>#N/A</v>
      </c>
      <c r="CH31" s="71">
        <f t="shared" si="17"/>
        <v>0</v>
      </c>
      <c r="CI31" s="71" t="e">
        <f>VLOOKUP($CH31,'代表者記入シート（総括表）'!$B$15:$F$34,3,FALSE)</f>
        <v>#N/A</v>
      </c>
      <c r="CJ31" s="71" t="e">
        <f>VLOOKUP($CH31,'代表者記入シート（総括表）'!$B$15:$F$34,4,FALSE)</f>
        <v>#N/A</v>
      </c>
      <c r="CK31" s="71" t="e">
        <f>VLOOKUP($CH31,'代表者記入シート（総括表）'!$B$15:$AL$34,37,FALSE)</f>
        <v>#N/A</v>
      </c>
      <c r="CL31" s="71">
        <f>COUNTIF($CH$13:$CH$36,$CH31)-COUNTIF($CH31:$CH$36,$CH31)+1</f>
        <v>19</v>
      </c>
      <c r="CM31" s="71" t="str">
        <f t="shared" si="5"/>
        <v>女子</v>
      </c>
      <c r="CN31" s="71">
        <f t="shared" si="6"/>
        <v>2</v>
      </c>
      <c r="CO31" s="23" t="s">
        <v>89</v>
      </c>
      <c r="CP31" s="23">
        <v>2</v>
      </c>
      <c r="CQ31" s="71"/>
      <c r="CR31" s="71"/>
      <c r="CS31" s="71"/>
      <c r="CT31" s="23">
        <v>1</v>
      </c>
      <c r="CU31" s="23">
        <v>3</v>
      </c>
      <c r="CV31" s="71">
        <f t="shared" si="7"/>
        <v>0</v>
      </c>
      <c r="CW31" s="71">
        <f t="shared" si="8"/>
        <v>0</v>
      </c>
      <c r="CX31" s="71" t="str">
        <f t="shared" si="9"/>
        <v>0 0</v>
      </c>
      <c r="CY31" s="71" t="str">
        <f t="shared" si="10"/>
        <v/>
      </c>
      <c r="CZ31" s="71" t="str">
        <f t="shared" si="11"/>
        <v/>
      </c>
      <c r="DA31" s="71" t="str">
        <f t="shared" si="12"/>
        <v xml:space="preserve"> </v>
      </c>
      <c r="DB31" s="71">
        <f t="shared" si="13"/>
        <v>0</v>
      </c>
      <c r="DC31" s="71">
        <f t="shared" si="14"/>
        <v>0</v>
      </c>
      <c r="DD31" s="71" t="str">
        <f t="shared" si="15"/>
        <v>H//</v>
      </c>
      <c r="DE31" s="71">
        <f t="shared" si="16"/>
        <v>0</v>
      </c>
      <c r="DF31" s="71"/>
      <c r="DG31" s="23" t="s">
        <v>125</v>
      </c>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row>
    <row r="32" spans="1:181" ht="13.2" customHeight="1" thickBot="1">
      <c r="A32" s="173"/>
      <c r="B32" s="174"/>
      <c r="C32" s="213"/>
      <c r="D32" s="214"/>
      <c r="E32" s="215"/>
      <c r="F32" s="300" t="s">
        <v>51</v>
      </c>
      <c r="G32" s="301"/>
      <c r="H32" s="277"/>
      <c r="I32" s="238"/>
      <c r="J32" s="238"/>
      <c r="K32" s="238"/>
      <c r="L32" s="238"/>
      <c r="M32" s="238"/>
      <c r="N32" s="239"/>
      <c r="O32" s="277"/>
      <c r="P32" s="238"/>
      <c r="Q32" s="238"/>
      <c r="R32" s="238"/>
      <c r="S32" s="275"/>
      <c r="T32" s="237"/>
      <c r="U32" s="238"/>
      <c r="V32" s="238"/>
      <c r="W32" s="238"/>
      <c r="X32" s="275"/>
      <c r="Y32" s="237" t="str">
        <f t="shared" si="1"/>
        <v/>
      </c>
      <c r="Z32" s="238"/>
      <c r="AA32" s="238"/>
      <c r="AB32" s="238"/>
      <c r="AC32" s="238"/>
      <c r="AD32" s="275"/>
      <c r="AE32" s="237" t="str">
        <f t="shared" si="2"/>
        <v/>
      </c>
      <c r="AF32" s="238"/>
      <c r="AG32" s="238"/>
      <c r="AH32" s="238"/>
      <c r="AI32" s="238"/>
      <c r="AJ32" s="275"/>
      <c r="AK32" s="237"/>
      <c r="AL32" s="238"/>
      <c r="AM32" s="275"/>
      <c r="AN32" s="237"/>
      <c r="AO32" s="275"/>
      <c r="AP32" s="237" t="s">
        <v>16</v>
      </c>
      <c r="AQ32" s="238"/>
      <c r="AR32" s="238"/>
      <c r="AS32" s="238"/>
      <c r="AT32" s="50" t="s">
        <v>71</v>
      </c>
      <c r="AU32" s="238"/>
      <c r="AV32" s="238"/>
      <c r="AW32" s="50" t="s">
        <v>71</v>
      </c>
      <c r="AX32" s="238"/>
      <c r="AY32" s="275"/>
      <c r="AZ32" s="237"/>
      <c r="BA32" s="238"/>
      <c r="BB32" s="238"/>
      <c r="BC32" s="238"/>
      <c r="BD32" s="238"/>
      <c r="BE32" s="238"/>
      <c r="BF32" s="239"/>
      <c r="BG32" s="302"/>
      <c r="BH32" s="303"/>
      <c r="BI32" s="303"/>
      <c r="BQ32" s="229"/>
      <c r="BR32" s="229"/>
      <c r="BS32" s="229"/>
      <c r="CE32" s="70" t="e">
        <f t="shared" si="3"/>
        <v>#N/A</v>
      </c>
      <c r="CF32" s="71">
        <f t="shared" si="4"/>
        <v>0</v>
      </c>
      <c r="CG32" s="71" t="e">
        <f t="shared" si="0"/>
        <v>#N/A</v>
      </c>
      <c r="CH32" s="71">
        <f t="shared" si="17"/>
        <v>0</v>
      </c>
      <c r="CI32" s="71" t="e">
        <f>VLOOKUP($CH32,'代表者記入シート（総括表）'!$B$15:$F$34,3,FALSE)</f>
        <v>#N/A</v>
      </c>
      <c r="CJ32" s="71" t="e">
        <f>VLOOKUP($CH32,'代表者記入シート（総括表）'!$B$15:$F$34,4,FALSE)</f>
        <v>#N/A</v>
      </c>
      <c r="CK32" s="71" t="e">
        <f>VLOOKUP($CH32,'代表者記入シート（総括表）'!$B$15:$AL$34,37,FALSE)</f>
        <v>#N/A</v>
      </c>
      <c r="CL32" s="71">
        <f>COUNTIF($CH$13:$CH$36,$CH32)-COUNTIF($CH32:$CH$36,$CH32)+1</f>
        <v>20</v>
      </c>
      <c r="CM32" s="71" t="str">
        <f t="shared" si="5"/>
        <v>女子</v>
      </c>
      <c r="CN32" s="71">
        <f t="shared" si="6"/>
        <v>2</v>
      </c>
      <c r="CO32" s="23" t="s">
        <v>89</v>
      </c>
      <c r="CP32" s="23">
        <v>2</v>
      </c>
      <c r="CQ32" s="71"/>
      <c r="CR32" s="71"/>
      <c r="CS32" s="71"/>
      <c r="CT32" s="23">
        <v>1</v>
      </c>
      <c r="CU32" s="23">
        <v>4</v>
      </c>
      <c r="CV32" s="71">
        <f t="shared" si="7"/>
        <v>0</v>
      </c>
      <c r="CW32" s="71">
        <f t="shared" si="8"/>
        <v>0</v>
      </c>
      <c r="CX32" s="71" t="str">
        <f t="shared" si="9"/>
        <v>0 0</v>
      </c>
      <c r="CY32" s="71" t="str">
        <f t="shared" si="10"/>
        <v/>
      </c>
      <c r="CZ32" s="71" t="str">
        <f t="shared" si="11"/>
        <v/>
      </c>
      <c r="DA32" s="71" t="str">
        <f t="shared" si="12"/>
        <v xml:space="preserve"> </v>
      </c>
      <c r="DB32" s="71">
        <f t="shared" si="13"/>
        <v>0</v>
      </c>
      <c r="DC32" s="71">
        <f t="shared" si="14"/>
        <v>0</v>
      </c>
      <c r="DD32" s="71" t="str">
        <f t="shared" si="15"/>
        <v>H//</v>
      </c>
      <c r="DE32" s="71">
        <f t="shared" si="16"/>
        <v>0</v>
      </c>
      <c r="DF32" s="71"/>
      <c r="DG32" s="23" t="s">
        <v>126</v>
      </c>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row>
    <row r="33" spans="1:181" ht="13.2" customHeight="1">
      <c r="A33" s="173"/>
      <c r="B33" s="174"/>
      <c r="C33" s="207" t="s">
        <v>53</v>
      </c>
      <c r="D33" s="208"/>
      <c r="E33" s="209"/>
      <c r="F33" s="203" t="s">
        <v>14</v>
      </c>
      <c r="G33" s="204"/>
      <c r="H33" s="187"/>
      <c r="I33" s="188"/>
      <c r="J33" s="188"/>
      <c r="K33" s="188"/>
      <c r="L33" s="188"/>
      <c r="M33" s="188"/>
      <c r="N33" s="233"/>
      <c r="O33" s="187"/>
      <c r="P33" s="188"/>
      <c r="Q33" s="188"/>
      <c r="R33" s="188"/>
      <c r="S33" s="189"/>
      <c r="T33" s="190"/>
      <c r="U33" s="188"/>
      <c r="V33" s="188"/>
      <c r="W33" s="188"/>
      <c r="X33" s="189"/>
      <c r="Y33" s="190" t="str">
        <f t="shared" si="1"/>
        <v/>
      </c>
      <c r="Z33" s="188"/>
      <c r="AA33" s="188"/>
      <c r="AB33" s="188"/>
      <c r="AC33" s="188"/>
      <c r="AD33" s="189"/>
      <c r="AE33" s="190" t="str">
        <f t="shared" si="2"/>
        <v/>
      </c>
      <c r="AF33" s="188"/>
      <c r="AG33" s="188"/>
      <c r="AH33" s="188"/>
      <c r="AI33" s="188"/>
      <c r="AJ33" s="189"/>
      <c r="AK33" s="190"/>
      <c r="AL33" s="188"/>
      <c r="AM33" s="189"/>
      <c r="AN33" s="190"/>
      <c r="AO33" s="189"/>
      <c r="AP33" s="190" t="s">
        <v>16</v>
      </c>
      <c r="AQ33" s="188"/>
      <c r="AR33" s="188"/>
      <c r="AS33" s="188"/>
      <c r="AT33" s="47" t="s">
        <v>71</v>
      </c>
      <c r="AU33" s="188"/>
      <c r="AV33" s="188"/>
      <c r="AW33" s="47" t="s">
        <v>71</v>
      </c>
      <c r="AX33" s="188"/>
      <c r="AY33" s="189"/>
      <c r="AZ33" s="190"/>
      <c r="BA33" s="188"/>
      <c r="BB33" s="188"/>
      <c r="BC33" s="188"/>
      <c r="BD33" s="188"/>
      <c r="BE33" s="188"/>
      <c r="BF33" s="233"/>
      <c r="BG33" s="302"/>
      <c r="BH33" s="303"/>
      <c r="BI33" s="303"/>
      <c r="CE33" s="70" t="e">
        <f t="shared" si="3"/>
        <v>#N/A</v>
      </c>
      <c r="CF33" s="71">
        <f t="shared" si="4"/>
        <v>0</v>
      </c>
      <c r="CG33" s="71" t="e">
        <f t="shared" si="0"/>
        <v>#N/A</v>
      </c>
      <c r="CH33" s="71">
        <f t="shared" si="17"/>
        <v>0</v>
      </c>
      <c r="CI33" s="71" t="e">
        <f>VLOOKUP($CH33,'代表者記入シート（総括表）'!$B$15:$F$34,3,FALSE)</f>
        <v>#N/A</v>
      </c>
      <c r="CJ33" s="71" t="e">
        <f>VLOOKUP($CH33,'代表者記入シート（総括表）'!$B$15:$F$34,4,FALSE)</f>
        <v>#N/A</v>
      </c>
      <c r="CK33" s="71" t="e">
        <f>VLOOKUP($CH33,'代表者記入シート（総括表）'!$B$15:$AL$34,37,FALSE)</f>
        <v>#N/A</v>
      </c>
      <c r="CL33" s="71">
        <f>COUNTIF($CH$13:$CH$36,$CH33)-COUNTIF($CH33:$CH$36,$CH33)+1</f>
        <v>21</v>
      </c>
      <c r="CM33" s="71" t="str">
        <f t="shared" si="5"/>
        <v>女子</v>
      </c>
      <c r="CN33" s="71">
        <f t="shared" si="6"/>
        <v>2</v>
      </c>
      <c r="CO33" s="23" t="s">
        <v>108</v>
      </c>
      <c r="CP33" s="23">
        <v>1</v>
      </c>
      <c r="CQ33" s="71"/>
      <c r="CR33" s="71"/>
      <c r="CS33" s="71"/>
      <c r="CT33" s="23">
        <v>1</v>
      </c>
      <c r="CU33" s="23">
        <v>1</v>
      </c>
      <c r="CV33" s="71">
        <f t="shared" si="7"/>
        <v>0</v>
      </c>
      <c r="CW33" s="71">
        <f t="shared" si="8"/>
        <v>0</v>
      </c>
      <c r="CX33" s="71" t="str">
        <f t="shared" si="9"/>
        <v>0 0</v>
      </c>
      <c r="CY33" s="71" t="str">
        <f t="shared" si="10"/>
        <v/>
      </c>
      <c r="CZ33" s="71" t="str">
        <f t="shared" si="11"/>
        <v/>
      </c>
      <c r="DA33" s="71" t="str">
        <f t="shared" si="12"/>
        <v xml:space="preserve"> </v>
      </c>
      <c r="DB33" s="71">
        <f t="shared" si="13"/>
        <v>0</v>
      </c>
      <c r="DC33" s="71">
        <f t="shared" si="14"/>
        <v>0</v>
      </c>
      <c r="DD33" s="71" t="str">
        <f t="shared" si="15"/>
        <v>H//</v>
      </c>
      <c r="DE33" s="71">
        <f t="shared" si="16"/>
        <v>0</v>
      </c>
      <c r="DF33" s="69" t="str">
        <f>$F$3&amp;"1位"</f>
        <v>01位</v>
      </c>
      <c r="DG33" s="23" t="s">
        <v>123</v>
      </c>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71"/>
      <c r="FG33" s="71"/>
      <c r="FH33" s="71"/>
      <c r="FI33" s="71"/>
      <c r="FJ33" s="71"/>
      <c r="FK33" s="71"/>
      <c r="FL33" s="71"/>
      <c r="FM33" s="71"/>
      <c r="FN33" s="71"/>
      <c r="FO33" s="71"/>
      <c r="FP33" s="71"/>
      <c r="FQ33" s="71"/>
      <c r="FR33" s="71"/>
      <c r="FS33" s="71"/>
      <c r="FT33" s="71"/>
      <c r="FU33" s="71"/>
      <c r="FV33" s="71"/>
      <c r="FW33" s="71"/>
      <c r="FX33" s="71"/>
      <c r="FY33" s="71"/>
    </row>
    <row r="34" spans="1:181" ht="13.2" customHeight="1">
      <c r="A34" s="173"/>
      <c r="B34" s="174"/>
      <c r="C34" s="210"/>
      <c r="D34" s="211"/>
      <c r="E34" s="212"/>
      <c r="F34" s="286" t="s">
        <v>18</v>
      </c>
      <c r="G34" s="287"/>
      <c r="H34" s="199"/>
      <c r="I34" s="200"/>
      <c r="J34" s="200"/>
      <c r="K34" s="200"/>
      <c r="L34" s="200"/>
      <c r="M34" s="200"/>
      <c r="N34" s="240"/>
      <c r="O34" s="199"/>
      <c r="P34" s="200"/>
      <c r="Q34" s="200"/>
      <c r="R34" s="200"/>
      <c r="S34" s="201"/>
      <c r="T34" s="202"/>
      <c r="U34" s="200"/>
      <c r="V34" s="200"/>
      <c r="W34" s="200"/>
      <c r="X34" s="201"/>
      <c r="Y34" s="202" t="str">
        <f t="shared" si="1"/>
        <v/>
      </c>
      <c r="Z34" s="200"/>
      <c r="AA34" s="200"/>
      <c r="AB34" s="200"/>
      <c r="AC34" s="200"/>
      <c r="AD34" s="201"/>
      <c r="AE34" s="202" t="str">
        <f t="shared" si="2"/>
        <v/>
      </c>
      <c r="AF34" s="200"/>
      <c r="AG34" s="200"/>
      <c r="AH34" s="200"/>
      <c r="AI34" s="200"/>
      <c r="AJ34" s="201"/>
      <c r="AK34" s="202"/>
      <c r="AL34" s="200"/>
      <c r="AM34" s="201"/>
      <c r="AN34" s="202"/>
      <c r="AO34" s="201"/>
      <c r="AP34" s="202" t="s">
        <v>16</v>
      </c>
      <c r="AQ34" s="200"/>
      <c r="AR34" s="200"/>
      <c r="AS34" s="200"/>
      <c r="AT34" s="49" t="s">
        <v>71</v>
      </c>
      <c r="AU34" s="200"/>
      <c r="AV34" s="200"/>
      <c r="AW34" s="49" t="s">
        <v>71</v>
      </c>
      <c r="AX34" s="200"/>
      <c r="AY34" s="201"/>
      <c r="AZ34" s="202"/>
      <c r="BA34" s="200"/>
      <c r="BB34" s="200"/>
      <c r="BC34" s="200"/>
      <c r="BD34" s="200"/>
      <c r="BE34" s="200"/>
      <c r="BF34" s="240"/>
      <c r="BG34" s="302"/>
      <c r="BH34" s="303"/>
      <c r="BI34" s="303"/>
      <c r="CE34" s="70" t="e">
        <f t="shared" si="3"/>
        <v>#N/A</v>
      </c>
      <c r="CF34" s="71">
        <f t="shared" si="4"/>
        <v>0</v>
      </c>
      <c r="CG34" s="71" t="e">
        <f t="shared" si="0"/>
        <v>#N/A</v>
      </c>
      <c r="CH34" s="71">
        <f t="shared" si="17"/>
        <v>0</v>
      </c>
      <c r="CI34" s="71" t="e">
        <f>VLOOKUP($CH34,'代表者記入シート（総括表）'!$B$15:$F$34,3,FALSE)</f>
        <v>#N/A</v>
      </c>
      <c r="CJ34" s="71" t="e">
        <f>VLOOKUP($CH34,'代表者記入シート（総括表）'!$B$15:$F$34,4,FALSE)</f>
        <v>#N/A</v>
      </c>
      <c r="CK34" s="71" t="e">
        <f>VLOOKUP($CH34,'代表者記入シート（総括表）'!$B$15:$AL$34,37,FALSE)</f>
        <v>#N/A</v>
      </c>
      <c r="CL34" s="71">
        <f>COUNTIF($CH$13:$CH$36,$CH34)-COUNTIF($CH34:$CH$36,$CH34)+1</f>
        <v>22</v>
      </c>
      <c r="CM34" s="71" t="str">
        <f t="shared" si="5"/>
        <v>女子</v>
      </c>
      <c r="CN34" s="71">
        <f t="shared" si="6"/>
        <v>2</v>
      </c>
      <c r="CO34" s="23" t="s">
        <v>108</v>
      </c>
      <c r="CP34" s="23">
        <v>1</v>
      </c>
      <c r="CQ34" s="71"/>
      <c r="CR34" s="71"/>
      <c r="CS34" s="71"/>
      <c r="CT34" s="23">
        <v>1</v>
      </c>
      <c r="CU34" s="23">
        <v>2</v>
      </c>
      <c r="CV34" s="71">
        <f t="shared" si="7"/>
        <v>0</v>
      </c>
      <c r="CW34" s="71">
        <f t="shared" si="8"/>
        <v>0</v>
      </c>
      <c r="CX34" s="71" t="str">
        <f t="shared" si="9"/>
        <v>0 0</v>
      </c>
      <c r="CY34" s="71" t="str">
        <f t="shared" si="10"/>
        <v/>
      </c>
      <c r="CZ34" s="71" t="str">
        <f t="shared" si="11"/>
        <v/>
      </c>
      <c r="DA34" s="71" t="str">
        <f t="shared" si="12"/>
        <v xml:space="preserve"> </v>
      </c>
      <c r="DB34" s="71">
        <f t="shared" si="13"/>
        <v>0</v>
      </c>
      <c r="DC34" s="71">
        <f t="shared" si="14"/>
        <v>0</v>
      </c>
      <c r="DD34" s="71" t="str">
        <f t="shared" si="15"/>
        <v>H//</v>
      </c>
      <c r="DE34" s="71">
        <f t="shared" si="16"/>
        <v>0</v>
      </c>
      <c r="DF34" s="71"/>
      <c r="DG34" s="23" t="s">
        <v>124</v>
      </c>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71"/>
      <c r="EP34" s="71"/>
      <c r="EQ34" s="71"/>
      <c r="ER34" s="71"/>
      <c r="ES34" s="71"/>
      <c r="ET34" s="71"/>
      <c r="EU34" s="71"/>
      <c r="EV34" s="71"/>
      <c r="EW34" s="71"/>
      <c r="EX34" s="71"/>
      <c r="EY34" s="71"/>
      <c r="EZ34" s="71"/>
      <c r="FA34" s="71"/>
      <c r="FB34" s="71"/>
      <c r="FC34" s="71"/>
      <c r="FD34" s="71"/>
      <c r="FE34" s="71"/>
      <c r="FF34" s="71"/>
      <c r="FG34" s="71"/>
      <c r="FH34" s="71"/>
      <c r="FI34" s="71"/>
      <c r="FJ34" s="71"/>
      <c r="FK34" s="71"/>
      <c r="FL34" s="71"/>
      <c r="FM34" s="71"/>
      <c r="FN34" s="71"/>
      <c r="FO34" s="71"/>
      <c r="FP34" s="71"/>
      <c r="FQ34" s="71"/>
      <c r="FR34" s="71"/>
      <c r="FS34" s="71"/>
      <c r="FT34" s="71"/>
      <c r="FU34" s="71"/>
      <c r="FV34" s="71"/>
      <c r="FW34" s="71"/>
      <c r="FX34" s="71"/>
      <c r="FY34" s="71"/>
    </row>
    <row r="35" spans="1:181" ht="13.2" customHeight="1">
      <c r="A35" s="173"/>
      <c r="B35" s="174"/>
      <c r="C35" s="210"/>
      <c r="D35" s="211"/>
      <c r="E35" s="212"/>
      <c r="F35" s="286" t="s">
        <v>50</v>
      </c>
      <c r="G35" s="287"/>
      <c r="H35" s="199"/>
      <c r="I35" s="200"/>
      <c r="J35" s="200"/>
      <c r="K35" s="200"/>
      <c r="L35" s="200"/>
      <c r="M35" s="200"/>
      <c r="N35" s="240"/>
      <c r="O35" s="199"/>
      <c r="P35" s="200"/>
      <c r="Q35" s="200"/>
      <c r="R35" s="200"/>
      <c r="S35" s="201"/>
      <c r="T35" s="202"/>
      <c r="U35" s="200"/>
      <c r="V35" s="200"/>
      <c r="W35" s="200"/>
      <c r="X35" s="201"/>
      <c r="Y35" s="202" t="str">
        <f t="shared" si="1"/>
        <v/>
      </c>
      <c r="Z35" s="200"/>
      <c r="AA35" s="200"/>
      <c r="AB35" s="200"/>
      <c r="AC35" s="200"/>
      <c r="AD35" s="201"/>
      <c r="AE35" s="202" t="str">
        <f t="shared" si="2"/>
        <v/>
      </c>
      <c r="AF35" s="200"/>
      <c r="AG35" s="200"/>
      <c r="AH35" s="200"/>
      <c r="AI35" s="200"/>
      <c r="AJ35" s="201"/>
      <c r="AK35" s="202"/>
      <c r="AL35" s="200"/>
      <c r="AM35" s="201"/>
      <c r="AN35" s="202"/>
      <c r="AO35" s="201"/>
      <c r="AP35" s="202" t="s">
        <v>16</v>
      </c>
      <c r="AQ35" s="200"/>
      <c r="AR35" s="200"/>
      <c r="AS35" s="200"/>
      <c r="AT35" s="49" t="s">
        <v>71</v>
      </c>
      <c r="AU35" s="200"/>
      <c r="AV35" s="200"/>
      <c r="AW35" s="49" t="s">
        <v>71</v>
      </c>
      <c r="AX35" s="200"/>
      <c r="AY35" s="201"/>
      <c r="AZ35" s="202"/>
      <c r="BA35" s="200"/>
      <c r="BB35" s="200"/>
      <c r="BC35" s="200"/>
      <c r="BD35" s="200"/>
      <c r="BE35" s="200"/>
      <c r="BF35" s="240"/>
      <c r="BG35" s="302"/>
      <c r="BH35" s="303"/>
      <c r="BI35" s="303"/>
      <c r="CE35" s="70" t="e">
        <f t="shared" si="3"/>
        <v>#N/A</v>
      </c>
      <c r="CF35" s="71">
        <f t="shared" si="4"/>
        <v>0</v>
      </c>
      <c r="CG35" s="71" t="e">
        <f t="shared" si="0"/>
        <v>#N/A</v>
      </c>
      <c r="CH35" s="71">
        <f t="shared" si="17"/>
        <v>0</v>
      </c>
      <c r="CI35" s="71" t="e">
        <f>VLOOKUP($CH35,'代表者記入シート（総括表）'!$B$15:$F$34,3,FALSE)</f>
        <v>#N/A</v>
      </c>
      <c r="CJ35" s="71" t="e">
        <f>VLOOKUP($CH35,'代表者記入シート（総括表）'!$B$15:$F$34,4,FALSE)</f>
        <v>#N/A</v>
      </c>
      <c r="CK35" s="71" t="e">
        <f>VLOOKUP($CH35,'代表者記入シート（総括表）'!$B$15:$AL$34,37,FALSE)</f>
        <v>#N/A</v>
      </c>
      <c r="CL35" s="71">
        <f>COUNTIF($CH$13:$CH$36,$CH35)-COUNTIF($CH35:$CH$36,$CH35)+1</f>
        <v>23</v>
      </c>
      <c r="CM35" s="71" t="str">
        <f t="shared" si="5"/>
        <v>女子</v>
      </c>
      <c r="CN35" s="71">
        <f t="shared" si="6"/>
        <v>2</v>
      </c>
      <c r="CO35" s="23" t="s">
        <v>108</v>
      </c>
      <c r="CP35" s="23">
        <v>1</v>
      </c>
      <c r="CQ35" s="71"/>
      <c r="CR35" s="71"/>
      <c r="CS35" s="71"/>
      <c r="CT35" s="23">
        <v>1</v>
      </c>
      <c r="CU35" s="23">
        <v>3</v>
      </c>
      <c r="CV35" s="71">
        <f t="shared" si="7"/>
        <v>0</v>
      </c>
      <c r="CW35" s="71">
        <f t="shared" si="8"/>
        <v>0</v>
      </c>
      <c r="CX35" s="71" t="str">
        <f t="shared" si="9"/>
        <v>0 0</v>
      </c>
      <c r="CY35" s="71" t="str">
        <f t="shared" si="10"/>
        <v/>
      </c>
      <c r="CZ35" s="71" t="str">
        <f t="shared" si="11"/>
        <v/>
      </c>
      <c r="DA35" s="71" t="str">
        <f t="shared" si="12"/>
        <v xml:space="preserve"> </v>
      </c>
      <c r="DB35" s="71">
        <f t="shared" si="13"/>
        <v>0</v>
      </c>
      <c r="DC35" s="71">
        <f t="shared" si="14"/>
        <v>0</v>
      </c>
      <c r="DD35" s="71" t="str">
        <f t="shared" si="15"/>
        <v>H//</v>
      </c>
      <c r="DE35" s="71">
        <f t="shared" si="16"/>
        <v>0</v>
      </c>
      <c r="DF35" s="71"/>
      <c r="DG35" s="23" t="s">
        <v>125</v>
      </c>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c r="FY35" s="71"/>
    </row>
    <row r="36" spans="1:181" ht="13.2" customHeight="1" thickBot="1">
      <c r="A36" s="173"/>
      <c r="B36" s="174"/>
      <c r="C36" s="213"/>
      <c r="D36" s="214"/>
      <c r="E36" s="215"/>
      <c r="F36" s="300" t="s">
        <v>51</v>
      </c>
      <c r="G36" s="301"/>
      <c r="H36" s="277"/>
      <c r="I36" s="238"/>
      <c r="J36" s="238"/>
      <c r="K36" s="238"/>
      <c r="L36" s="238"/>
      <c r="M36" s="238"/>
      <c r="N36" s="239"/>
      <c r="O36" s="277"/>
      <c r="P36" s="238"/>
      <c r="Q36" s="238"/>
      <c r="R36" s="238"/>
      <c r="S36" s="275"/>
      <c r="T36" s="237"/>
      <c r="U36" s="238"/>
      <c r="V36" s="238"/>
      <c r="W36" s="238"/>
      <c r="X36" s="275"/>
      <c r="Y36" s="237" t="str">
        <f t="shared" si="1"/>
        <v/>
      </c>
      <c r="Z36" s="238"/>
      <c r="AA36" s="238"/>
      <c r="AB36" s="238"/>
      <c r="AC36" s="238"/>
      <c r="AD36" s="275"/>
      <c r="AE36" s="237" t="str">
        <f t="shared" si="2"/>
        <v/>
      </c>
      <c r="AF36" s="238"/>
      <c r="AG36" s="238"/>
      <c r="AH36" s="238"/>
      <c r="AI36" s="238"/>
      <c r="AJ36" s="275"/>
      <c r="AK36" s="237"/>
      <c r="AL36" s="238"/>
      <c r="AM36" s="275"/>
      <c r="AN36" s="237"/>
      <c r="AO36" s="275"/>
      <c r="AP36" s="237" t="s">
        <v>16</v>
      </c>
      <c r="AQ36" s="238"/>
      <c r="AR36" s="238"/>
      <c r="AS36" s="238"/>
      <c r="AT36" s="50" t="s">
        <v>71</v>
      </c>
      <c r="AU36" s="238"/>
      <c r="AV36" s="238"/>
      <c r="AW36" s="50" t="s">
        <v>71</v>
      </c>
      <c r="AX36" s="238"/>
      <c r="AY36" s="275"/>
      <c r="AZ36" s="237"/>
      <c r="BA36" s="238"/>
      <c r="BB36" s="238"/>
      <c r="BC36" s="238"/>
      <c r="BD36" s="238"/>
      <c r="BE36" s="238"/>
      <c r="BF36" s="239"/>
      <c r="BG36" s="302"/>
      <c r="BH36" s="303"/>
      <c r="BI36" s="303"/>
      <c r="CE36" s="70" t="e">
        <f t="shared" si="3"/>
        <v>#N/A</v>
      </c>
      <c r="CF36" s="71">
        <f t="shared" si="4"/>
        <v>0</v>
      </c>
      <c r="CG36" s="71" t="e">
        <f t="shared" si="0"/>
        <v>#N/A</v>
      </c>
      <c r="CH36" s="71">
        <f t="shared" si="17"/>
        <v>0</v>
      </c>
      <c r="CI36" s="71" t="e">
        <f>VLOOKUP($CH36,'代表者記入シート（総括表）'!$B$15:$F$34,3,FALSE)</f>
        <v>#N/A</v>
      </c>
      <c r="CJ36" s="71" t="e">
        <f>VLOOKUP($CH36,'代表者記入シート（総括表）'!$B$15:$F$34,4,FALSE)</f>
        <v>#N/A</v>
      </c>
      <c r="CK36" s="71" t="e">
        <f>VLOOKUP($CH36,'代表者記入シート（総括表）'!$B$15:$AL$34,37,FALSE)</f>
        <v>#N/A</v>
      </c>
      <c r="CL36" s="71">
        <f>COUNTIF($CH$13:$CH$36,$CH36)-COUNTIF($CH36:$CH$36,$CH36)+1</f>
        <v>24</v>
      </c>
      <c r="CM36" s="71" t="str">
        <f t="shared" si="5"/>
        <v>女子</v>
      </c>
      <c r="CN36" s="71">
        <f t="shared" si="6"/>
        <v>2</v>
      </c>
      <c r="CO36" s="23" t="s">
        <v>108</v>
      </c>
      <c r="CP36" s="23">
        <v>1</v>
      </c>
      <c r="CQ36" s="71"/>
      <c r="CR36" s="71"/>
      <c r="CS36" s="71"/>
      <c r="CT36" s="23">
        <v>1</v>
      </c>
      <c r="CU36" s="23">
        <v>4</v>
      </c>
      <c r="CV36" s="71">
        <f t="shared" si="7"/>
        <v>0</v>
      </c>
      <c r="CW36" s="71">
        <f t="shared" si="8"/>
        <v>0</v>
      </c>
      <c r="CX36" s="71" t="str">
        <f t="shared" si="9"/>
        <v>0 0</v>
      </c>
      <c r="CY36" s="71" t="str">
        <f t="shared" si="10"/>
        <v/>
      </c>
      <c r="CZ36" s="71" t="str">
        <f t="shared" si="11"/>
        <v/>
      </c>
      <c r="DA36" s="71" t="str">
        <f t="shared" si="12"/>
        <v xml:space="preserve"> </v>
      </c>
      <c r="DB36" s="71">
        <f t="shared" si="13"/>
        <v>0</v>
      </c>
      <c r="DC36" s="71">
        <f t="shared" si="14"/>
        <v>0</v>
      </c>
      <c r="DD36" s="71" t="str">
        <f t="shared" si="15"/>
        <v>H//</v>
      </c>
      <c r="DE36" s="71">
        <f t="shared" si="16"/>
        <v>0</v>
      </c>
      <c r="DF36" s="71"/>
      <c r="DG36" s="23" t="s">
        <v>126</v>
      </c>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c r="FB36" s="71"/>
      <c r="FC36" s="71"/>
      <c r="FD36" s="71"/>
      <c r="FE36" s="71"/>
      <c r="FF36" s="71"/>
      <c r="FG36" s="71"/>
      <c r="FH36" s="71"/>
      <c r="FI36" s="71"/>
      <c r="FJ36" s="71"/>
      <c r="FK36" s="71"/>
      <c r="FL36" s="71"/>
      <c r="FM36" s="71"/>
      <c r="FN36" s="71"/>
      <c r="FO36" s="71"/>
      <c r="FP36" s="71"/>
      <c r="FQ36" s="71"/>
      <c r="FR36" s="71"/>
      <c r="FS36" s="71"/>
      <c r="FT36" s="71"/>
      <c r="FU36" s="71"/>
      <c r="FV36" s="71"/>
      <c r="FW36" s="71"/>
      <c r="FX36" s="71"/>
      <c r="FY36" s="71"/>
    </row>
    <row r="37" spans="1:181" ht="13.2" customHeight="1">
      <c r="A37" s="173"/>
      <c r="B37" s="174"/>
      <c r="C37" s="210" t="s">
        <v>21</v>
      </c>
      <c r="D37" s="211"/>
      <c r="E37" s="211"/>
      <c r="F37" s="211"/>
      <c r="G37" s="211"/>
      <c r="H37" s="181"/>
      <c r="I37" s="182"/>
      <c r="J37" s="182"/>
      <c r="K37" s="182"/>
      <c r="L37" s="182"/>
      <c r="M37" s="182"/>
      <c r="N37" s="183"/>
      <c r="O37" s="187"/>
      <c r="P37" s="188"/>
      <c r="Q37" s="188"/>
      <c r="R37" s="188"/>
      <c r="S37" s="189"/>
      <c r="T37" s="190"/>
      <c r="U37" s="188"/>
      <c r="V37" s="188"/>
      <c r="W37" s="188"/>
      <c r="X37" s="189"/>
      <c r="Y37" s="190" t="str">
        <f t="shared" si="1"/>
        <v/>
      </c>
      <c r="Z37" s="188"/>
      <c r="AA37" s="188"/>
      <c r="AB37" s="188"/>
      <c r="AC37" s="188"/>
      <c r="AD37" s="189"/>
      <c r="AE37" s="190" t="str">
        <f t="shared" si="2"/>
        <v/>
      </c>
      <c r="AF37" s="188"/>
      <c r="AG37" s="188"/>
      <c r="AH37" s="188"/>
      <c r="AI37" s="188"/>
      <c r="AJ37" s="189"/>
      <c r="AK37" s="190"/>
      <c r="AL37" s="188"/>
      <c r="AM37" s="189"/>
      <c r="AN37" s="190"/>
      <c r="AO37" s="189"/>
      <c r="AP37" s="190" t="s">
        <v>16</v>
      </c>
      <c r="AQ37" s="188"/>
      <c r="AR37" s="188"/>
      <c r="AS37" s="188"/>
      <c r="AT37" s="47" t="s">
        <v>71</v>
      </c>
      <c r="AU37" s="188"/>
      <c r="AV37" s="188"/>
      <c r="AW37" s="47" t="s">
        <v>71</v>
      </c>
      <c r="AX37" s="188"/>
      <c r="AY37" s="189"/>
      <c r="AZ37" s="190"/>
      <c r="BA37" s="188"/>
      <c r="BB37" s="188"/>
      <c r="BC37" s="188"/>
      <c r="BD37" s="188"/>
      <c r="BE37" s="188"/>
      <c r="BF37" s="188"/>
      <c r="BG37" s="234"/>
      <c r="BH37" s="235"/>
      <c r="BI37" s="236"/>
      <c r="CE37" s="70" t="e">
        <f>CG37&amp;CK37&amp;CN37&amp;"0"&amp;CL37</f>
        <v>#N/A</v>
      </c>
      <c r="CF37" s="71">
        <f t="shared" si="4"/>
        <v>0</v>
      </c>
      <c r="CG37" s="71" t="e">
        <f t="shared" si="0"/>
        <v>#N/A</v>
      </c>
      <c r="CH37" s="71">
        <f>H$37</f>
        <v>0</v>
      </c>
      <c r="CI37" s="71" t="e">
        <f>VLOOKUP($CH37,'代表者記入シート（総括表）'!$B$15:$F$34,3,FALSE)</f>
        <v>#N/A</v>
      </c>
      <c r="CJ37" s="71" t="e">
        <f>VLOOKUP($CH37,'代表者記入シート（総括表）'!$B$15:$F$34,4,FALSE)</f>
        <v>#N/A</v>
      </c>
      <c r="CK37" s="71" t="e">
        <f>VLOOKUP($CH37,'代表者記入シート（総括表）'!$B$15:$AL$34,37,FALSE)</f>
        <v>#N/A</v>
      </c>
      <c r="CL37" s="71" t="str">
        <f>IF($BG37=$K$67,COUNTIF($CH$13:$CH$36,$CH37)+COUNTIF($BG$37:$BI$44,$K$67)-COUNTIF($BG37:$BI$44,$K$67)+1,"")</f>
        <v/>
      </c>
      <c r="CM37" s="71" t="str">
        <f t="shared" si="5"/>
        <v>女子</v>
      </c>
      <c r="CN37" s="71">
        <f t="shared" si="6"/>
        <v>2</v>
      </c>
      <c r="CO37" s="23" t="s">
        <v>91</v>
      </c>
      <c r="CP37" s="23">
        <v>5</v>
      </c>
      <c r="CQ37" s="71"/>
      <c r="CR37" s="71"/>
      <c r="CS37" s="71"/>
      <c r="CT37" s="23">
        <v>1</v>
      </c>
      <c r="CU37" s="23">
        <v>1</v>
      </c>
      <c r="CV37" s="71">
        <f t="shared" si="7"/>
        <v>0</v>
      </c>
      <c r="CW37" s="71">
        <f t="shared" si="8"/>
        <v>0</v>
      </c>
      <c r="CX37" s="71" t="str">
        <f t="shared" si="9"/>
        <v>0 0</v>
      </c>
      <c r="CY37" s="71" t="str">
        <f t="shared" si="10"/>
        <v/>
      </c>
      <c r="CZ37" s="71" t="str">
        <f t="shared" si="11"/>
        <v/>
      </c>
      <c r="DA37" s="71" t="str">
        <f t="shared" si="12"/>
        <v xml:space="preserve"> </v>
      </c>
      <c r="DB37" s="71">
        <f t="shared" si="13"/>
        <v>0</v>
      </c>
      <c r="DC37" s="71">
        <f t="shared" si="14"/>
        <v>0</v>
      </c>
      <c r="DD37" s="71" t="str">
        <f t="shared" si="15"/>
        <v>H//</v>
      </c>
      <c r="DE37" s="71">
        <f t="shared" si="16"/>
        <v>0</v>
      </c>
      <c r="DF37" s="69" t="str">
        <f>$F$3&amp;"1位"</f>
        <v>01位</v>
      </c>
      <c r="DG37" s="23" t="s">
        <v>123</v>
      </c>
      <c r="DH37" s="71">
        <f>O38</f>
        <v>0</v>
      </c>
      <c r="DI37" s="71">
        <f>T38</f>
        <v>0</v>
      </c>
      <c r="DJ37" s="71" t="str">
        <f t="shared" ref="DJ37" si="39">DH37&amp;" "&amp;DI37</f>
        <v>0 0</v>
      </c>
      <c r="DK37" s="71" t="str">
        <f>Y38</f>
        <v/>
      </c>
      <c r="DL37" s="71" t="str">
        <f>AE38</f>
        <v/>
      </c>
      <c r="DM37" s="71" t="str">
        <f t="shared" ref="DM37" si="40">DK37&amp;" "&amp;DL37</f>
        <v xml:space="preserve"> </v>
      </c>
      <c r="DN37" s="71">
        <f>AK38</f>
        <v>0</v>
      </c>
      <c r="DO37" s="71">
        <f>AN38</f>
        <v>0</v>
      </c>
      <c r="DP37" s="71" t="str">
        <f t="shared" ref="DP37" si="41">"H"&amp;$AR38&amp;"/"&amp;$AU38&amp;"/"&amp;$AX38</f>
        <v>H//</v>
      </c>
      <c r="DQ37" s="71">
        <f>AZ38</f>
        <v>0</v>
      </c>
      <c r="DR37" s="71">
        <f>O39</f>
        <v>0</v>
      </c>
      <c r="DS37" s="71">
        <f>T39</f>
        <v>0</v>
      </c>
      <c r="DT37" s="71" t="str">
        <f t="shared" ref="DT37" si="42">DR37&amp;" "&amp;DS37</f>
        <v>0 0</v>
      </c>
      <c r="DU37" s="71" t="str">
        <f>Y39</f>
        <v/>
      </c>
      <c r="DV37" s="71" t="str">
        <f>AE39</f>
        <v/>
      </c>
      <c r="DW37" s="71" t="str">
        <f t="shared" ref="DW37" si="43">DU37&amp;" "&amp;DV37</f>
        <v xml:space="preserve"> </v>
      </c>
      <c r="DX37" s="71">
        <f>AK39</f>
        <v>0</v>
      </c>
      <c r="DY37" s="71">
        <f>AN39</f>
        <v>0</v>
      </c>
      <c r="DZ37" s="71" t="str">
        <f>"H"&amp;$AR39&amp;"/"&amp;$AU39&amp;"/"&amp;$AX39</f>
        <v>H//</v>
      </c>
      <c r="EA37" s="71">
        <f>AZ39</f>
        <v>0</v>
      </c>
      <c r="EB37" s="71">
        <f>O40</f>
        <v>0</v>
      </c>
      <c r="EC37" s="71">
        <f>T40</f>
        <v>0</v>
      </c>
      <c r="ED37" s="71" t="str">
        <f t="shared" ref="ED37" si="44">EB37&amp;" "&amp;EC37</f>
        <v>0 0</v>
      </c>
      <c r="EE37" s="71" t="str">
        <f>Y40</f>
        <v/>
      </c>
      <c r="EF37" s="71" t="str">
        <f>AE40</f>
        <v/>
      </c>
      <c r="EG37" s="71" t="str">
        <f t="shared" ref="EG37" si="45">EE37&amp;" "&amp;EF37</f>
        <v xml:space="preserve"> </v>
      </c>
      <c r="EH37" s="71">
        <f>AK40</f>
        <v>0</v>
      </c>
      <c r="EI37" s="71">
        <f>AN40</f>
        <v>0</v>
      </c>
      <c r="EJ37" s="71" t="str">
        <f>"H"&amp;$AR40&amp;"/"&amp;$AU40&amp;"/"&amp;$AX40</f>
        <v>H//</v>
      </c>
      <c r="EK37" s="71">
        <f>AZ40</f>
        <v>0</v>
      </c>
      <c r="EL37" s="71">
        <f>O41</f>
        <v>0</v>
      </c>
      <c r="EM37" s="71">
        <f>T41</f>
        <v>0</v>
      </c>
      <c r="EN37" s="71" t="str">
        <f t="shared" ref="EN37" si="46">EL37&amp;" "&amp;EM37</f>
        <v>0 0</v>
      </c>
      <c r="EO37" s="71" t="str">
        <f>Y41</f>
        <v/>
      </c>
      <c r="EP37" s="71" t="str">
        <f>AE41</f>
        <v/>
      </c>
      <c r="EQ37" s="71" t="str">
        <f>EO37&amp;" "&amp;EP37</f>
        <v xml:space="preserve"> </v>
      </c>
      <c r="ER37" s="71">
        <f>AK41</f>
        <v>0</v>
      </c>
      <c r="ES37" s="71">
        <f>AN41</f>
        <v>0</v>
      </c>
      <c r="ET37" s="71" t="str">
        <f>"H"&amp;$AR41&amp;"/"&amp;$AU41&amp;"/"&amp;$AX41</f>
        <v>H//</v>
      </c>
      <c r="EU37" s="71">
        <f>AZ41</f>
        <v>0</v>
      </c>
      <c r="EV37" s="71">
        <f>O42</f>
        <v>0</v>
      </c>
      <c r="EW37" s="71">
        <f>T42</f>
        <v>0</v>
      </c>
      <c r="EX37" s="71" t="str">
        <f>EV37&amp;" "&amp;EW37</f>
        <v>0 0</v>
      </c>
      <c r="EY37" s="71" t="str">
        <f>Y42</f>
        <v/>
      </c>
      <c r="EZ37" s="71" t="str">
        <f>AE42</f>
        <v/>
      </c>
      <c r="FA37" s="71" t="str">
        <f>EY37&amp;" "&amp;EZ37</f>
        <v xml:space="preserve"> </v>
      </c>
      <c r="FB37" s="71">
        <f>AK42</f>
        <v>0</v>
      </c>
      <c r="FC37" s="71">
        <f>AN42</f>
        <v>0</v>
      </c>
      <c r="FD37" s="71" t="str">
        <f>"H"&amp;$AR42&amp;"/"&amp;$AU42&amp;"/"&amp;$AX42</f>
        <v>H//</v>
      </c>
      <c r="FE37" s="71">
        <f>AZ42</f>
        <v>0</v>
      </c>
      <c r="FF37" s="71">
        <f>O43</f>
        <v>0</v>
      </c>
      <c r="FG37" s="71">
        <f>T43</f>
        <v>0</v>
      </c>
      <c r="FH37" s="71" t="str">
        <f>FF37&amp;" "&amp;FG37</f>
        <v>0 0</v>
      </c>
      <c r="FI37" s="71" t="str">
        <f>Y43</f>
        <v/>
      </c>
      <c r="FJ37" s="71" t="str">
        <f>AE43</f>
        <v/>
      </c>
      <c r="FK37" s="71" t="str">
        <f>FI37&amp;" "&amp;FJ37</f>
        <v xml:space="preserve"> </v>
      </c>
      <c r="FL37" s="71">
        <f>AK43</f>
        <v>0</v>
      </c>
      <c r="FM37" s="71">
        <f>AN43</f>
        <v>0</v>
      </c>
      <c r="FN37" s="71" t="str">
        <f>"H"&amp;$AR43&amp;"/"&amp;$AU43&amp;"/"&amp;$AX43</f>
        <v>H//</v>
      </c>
      <c r="FO37" s="71">
        <f>AZ43</f>
        <v>0</v>
      </c>
      <c r="FP37" s="71">
        <f>O44</f>
        <v>0</v>
      </c>
      <c r="FQ37" s="71">
        <f>T44</f>
        <v>0</v>
      </c>
      <c r="FR37" s="71" t="str">
        <f>FP37&amp;" "&amp;FQ37</f>
        <v>0 0</v>
      </c>
      <c r="FS37" s="71" t="str">
        <f>Y44</f>
        <v/>
      </c>
      <c r="FT37" s="71" t="str">
        <f>AE44</f>
        <v/>
      </c>
      <c r="FU37" s="71" t="str">
        <f>FS37&amp;" "&amp;FT37</f>
        <v xml:space="preserve"> </v>
      </c>
      <c r="FV37" s="71">
        <f>AK44</f>
        <v>0</v>
      </c>
      <c r="FW37" s="71">
        <f>AN44</f>
        <v>0</v>
      </c>
      <c r="FX37" s="71" t="str">
        <f>"H"&amp;$AR44&amp;"/"&amp;$AU44&amp;"/"&amp;$AX44</f>
        <v>H//</v>
      </c>
      <c r="FY37" s="71">
        <f>AZ44</f>
        <v>0</v>
      </c>
    </row>
    <row r="38" spans="1:181" ht="13.2" customHeight="1">
      <c r="A38" s="173"/>
      <c r="B38" s="174"/>
      <c r="C38" s="210"/>
      <c r="D38" s="211"/>
      <c r="E38" s="211"/>
      <c r="F38" s="211"/>
      <c r="G38" s="211"/>
      <c r="H38" s="184"/>
      <c r="I38" s="185"/>
      <c r="J38" s="185"/>
      <c r="K38" s="185"/>
      <c r="L38" s="185"/>
      <c r="M38" s="185"/>
      <c r="N38" s="186"/>
      <c r="O38" s="199"/>
      <c r="P38" s="200"/>
      <c r="Q38" s="200"/>
      <c r="R38" s="200"/>
      <c r="S38" s="201"/>
      <c r="T38" s="202"/>
      <c r="U38" s="200"/>
      <c r="V38" s="200"/>
      <c r="W38" s="200"/>
      <c r="X38" s="201"/>
      <c r="Y38" s="202" t="str">
        <f t="shared" si="1"/>
        <v/>
      </c>
      <c r="Z38" s="200"/>
      <c r="AA38" s="200"/>
      <c r="AB38" s="200"/>
      <c r="AC38" s="200"/>
      <c r="AD38" s="201"/>
      <c r="AE38" s="202" t="str">
        <f t="shared" si="2"/>
        <v/>
      </c>
      <c r="AF38" s="200"/>
      <c r="AG38" s="200"/>
      <c r="AH38" s="200"/>
      <c r="AI38" s="200"/>
      <c r="AJ38" s="201"/>
      <c r="AK38" s="202"/>
      <c r="AL38" s="200"/>
      <c r="AM38" s="201"/>
      <c r="AN38" s="202"/>
      <c r="AO38" s="201"/>
      <c r="AP38" s="202" t="s">
        <v>16</v>
      </c>
      <c r="AQ38" s="200"/>
      <c r="AR38" s="200"/>
      <c r="AS38" s="200"/>
      <c r="AT38" s="49" t="s">
        <v>71</v>
      </c>
      <c r="AU38" s="200"/>
      <c r="AV38" s="200"/>
      <c r="AW38" s="49" t="s">
        <v>71</v>
      </c>
      <c r="AX38" s="200"/>
      <c r="AY38" s="201"/>
      <c r="AZ38" s="202"/>
      <c r="BA38" s="200"/>
      <c r="BB38" s="200"/>
      <c r="BC38" s="200"/>
      <c r="BD38" s="200"/>
      <c r="BE38" s="200"/>
      <c r="BF38" s="200"/>
      <c r="BG38" s="230"/>
      <c r="BH38" s="231"/>
      <c r="BI38" s="232"/>
      <c r="CE38" s="70" t="e">
        <f t="shared" si="3"/>
        <v>#N/A</v>
      </c>
      <c r="CF38" s="71">
        <f t="shared" si="4"/>
        <v>0</v>
      </c>
      <c r="CG38" s="71" t="e">
        <f t="shared" si="0"/>
        <v>#N/A</v>
      </c>
      <c r="CH38" s="71">
        <f t="shared" ref="CH38:CH44" si="47">H$37</f>
        <v>0</v>
      </c>
      <c r="CI38" s="71" t="e">
        <f>VLOOKUP($CH38,'代表者記入シート（総括表）'!$B$15:$F$34,3,FALSE)</f>
        <v>#N/A</v>
      </c>
      <c r="CJ38" s="71" t="e">
        <f>VLOOKUP($CH38,'代表者記入シート（総括表）'!$B$15:$F$34,4,FALSE)</f>
        <v>#N/A</v>
      </c>
      <c r="CK38" s="71" t="e">
        <f>VLOOKUP($CH38,'代表者記入シート（総括表）'!$B$15:$AL$34,37,FALSE)</f>
        <v>#N/A</v>
      </c>
      <c r="CL38" s="71" t="str">
        <f>IF($BG38=$K$67,COUNTIF($CH$13:$CH$36,$CH38)+COUNTIF($BG$37:$BI$44,$K$67)-COUNTIF($BG38:$BI$44,$K$67)+1,"")</f>
        <v/>
      </c>
      <c r="CM38" s="71" t="str">
        <f t="shared" si="5"/>
        <v>女子</v>
      </c>
      <c r="CN38" s="71">
        <f t="shared" si="6"/>
        <v>2</v>
      </c>
      <c r="CO38" s="23" t="s">
        <v>91</v>
      </c>
      <c r="CP38" s="23">
        <v>5</v>
      </c>
      <c r="CQ38" s="71"/>
      <c r="CR38" s="71"/>
      <c r="CS38" s="71"/>
      <c r="CT38" s="23">
        <v>2</v>
      </c>
      <c r="CU38" s="23">
        <v>1</v>
      </c>
      <c r="CV38" s="71">
        <f t="shared" si="7"/>
        <v>0</v>
      </c>
      <c r="CW38" s="71">
        <f t="shared" si="8"/>
        <v>0</v>
      </c>
      <c r="CX38" s="71" t="str">
        <f t="shared" si="9"/>
        <v>0 0</v>
      </c>
      <c r="CY38" s="71" t="str">
        <f t="shared" si="10"/>
        <v/>
      </c>
      <c r="CZ38" s="71" t="str">
        <f t="shared" si="11"/>
        <v/>
      </c>
      <c r="DA38" s="71" t="str">
        <f t="shared" si="12"/>
        <v xml:space="preserve"> </v>
      </c>
      <c r="DB38" s="71">
        <f t="shared" si="13"/>
        <v>0</v>
      </c>
      <c r="DC38" s="71">
        <f t="shared" si="14"/>
        <v>0</v>
      </c>
      <c r="DD38" s="71" t="str">
        <f t="shared" si="15"/>
        <v>H//</v>
      </c>
      <c r="DE38" s="71">
        <f t="shared" si="16"/>
        <v>0</v>
      </c>
      <c r="DF38" s="69" t="str">
        <f t="shared" ref="DF38:DF44" si="48">$F$3&amp;"1位"</f>
        <v>01位</v>
      </c>
      <c r="DG38" s="23" t="s">
        <v>123</v>
      </c>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s="71"/>
      <c r="FH38" s="71"/>
      <c r="FI38" s="71"/>
      <c r="FJ38" s="71"/>
      <c r="FK38" s="71"/>
      <c r="FL38" s="71"/>
      <c r="FM38" s="71"/>
      <c r="FN38" s="71"/>
      <c r="FO38" s="71"/>
      <c r="FP38" s="71"/>
      <c r="FQ38" s="71"/>
      <c r="FR38" s="71"/>
      <c r="FS38" s="71"/>
      <c r="FT38" s="71"/>
      <c r="FU38" s="71"/>
      <c r="FV38" s="71"/>
      <c r="FW38" s="71"/>
      <c r="FX38" s="71"/>
      <c r="FY38" s="71"/>
    </row>
    <row r="39" spans="1:181" ht="13.2" customHeight="1">
      <c r="A39" s="173"/>
      <c r="B39" s="174"/>
      <c r="C39" s="210"/>
      <c r="D39" s="211"/>
      <c r="E39" s="211"/>
      <c r="F39" s="211"/>
      <c r="G39" s="211"/>
      <c r="H39" s="184"/>
      <c r="I39" s="185"/>
      <c r="J39" s="185"/>
      <c r="K39" s="185"/>
      <c r="L39" s="185"/>
      <c r="M39" s="185"/>
      <c r="N39" s="186"/>
      <c r="O39" s="199"/>
      <c r="P39" s="200"/>
      <c r="Q39" s="200"/>
      <c r="R39" s="200"/>
      <c r="S39" s="201"/>
      <c r="T39" s="202"/>
      <c r="U39" s="200"/>
      <c r="V39" s="200"/>
      <c r="W39" s="200"/>
      <c r="X39" s="201"/>
      <c r="Y39" s="202" t="str">
        <f t="shared" si="1"/>
        <v/>
      </c>
      <c r="Z39" s="200"/>
      <c r="AA39" s="200"/>
      <c r="AB39" s="200"/>
      <c r="AC39" s="200"/>
      <c r="AD39" s="201"/>
      <c r="AE39" s="202" t="str">
        <f t="shared" si="2"/>
        <v/>
      </c>
      <c r="AF39" s="200"/>
      <c r="AG39" s="200"/>
      <c r="AH39" s="200"/>
      <c r="AI39" s="200"/>
      <c r="AJ39" s="201"/>
      <c r="AK39" s="202"/>
      <c r="AL39" s="200"/>
      <c r="AM39" s="201"/>
      <c r="AN39" s="202"/>
      <c r="AO39" s="201"/>
      <c r="AP39" s="202" t="s">
        <v>16</v>
      </c>
      <c r="AQ39" s="200"/>
      <c r="AR39" s="200"/>
      <c r="AS39" s="200"/>
      <c r="AT39" s="49" t="s">
        <v>71</v>
      </c>
      <c r="AU39" s="200"/>
      <c r="AV39" s="200"/>
      <c r="AW39" s="49" t="s">
        <v>71</v>
      </c>
      <c r="AX39" s="200"/>
      <c r="AY39" s="201"/>
      <c r="AZ39" s="202"/>
      <c r="BA39" s="200"/>
      <c r="BB39" s="200"/>
      <c r="BC39" s="200"/>
      <c r="BD39" s="200"/>
      <c r="BE39" s="200"/>
      <c r="BF39" s="200"/>
      <c r="BG39" s="230"/>
      <c r="BH39" s="231"/>
      <c r="BI39" s="232"/>
      <c r="CE39" s="70" t="e">
        <f t="shared" si="3"/>
        <v>#N/A</v>
      </c>
      <c r="CF39" s="71">
        <f t="shared" si="4"/>
        <v>0</v>
      </c>
      <c r="CG39" s="71" t="e">
        <f t="shared" si="0"/>
        <v>#N/A</v>
      </c>
      <c r="CH39" s="71">
        <f t="shared" si="47"/>
        <v>0</v>
      </c>
      <c r="CI39" s="71" t="e">
        <f>VLOOKUP($CH39,'代表者記入シート（総括表）'!$B$15:$F$34,3,FALSE)</f>
        <v>#N/A</v>
      </c>
      <c r="CJ39" s="71" t="e">
        <f>VLOOKUP($CH39,'代表者記入シート（総括表）'!$B$15:$F$34,4,FALSE)</f>
        <v>#N/A</v>
      </c>
      <c r="CK39" s="71" t="e">
        <f>VLOOKUP($CH39,'代表者記入シート（総括表）'!$B$15:$AL$34,37,FALSE)</f>
        <v>#N/A</v>
      </c>
      <c r="CL39" s="71" t="str">
        <f>IF($BG39=$K$67,COUNTIF($CH$13:$CH$36,$CH39)+COUNTIF($BG$37:$BI$44,$K$67)-COUNTIF($BG39:$BI$44,$K$67)+1,"")</f>
        <v/>
      </c>
      <c r="CM39" s="71" t="str">
        <f t="shared" si="5"/>
        <v>女子</v>
      </c>
      <c r="CN39" s="71">
        <f t="shared" si="6"/>
        <v>2</v>
      </c>
      <c r="CO39" s="23" t="s">
        <v>91</v>
      </c>
      <c r="CP39" s="23">
        <v>5</v>
      </c>
      <c r="CQ39" s="71"/>
      <c r="CR39" s="71"/>
      <c r="CS39" s="71"/>
      <c r="CT39" s="23">
        <v>3</v>
      </c>
      <c r="CU39" s="23">
        <v>1</v>
      </c>
      <c r="CV39" s="71">
        <f t="shared" si="7"/>
        <v>0</v>
      </c>
      <c r="CW39" s="71">
        <f t="shared" si="8"/>
        <v>0</v>
      </c>
      <c r="CX39" s="71" t="str">
        <f t="shared" si="9"/>
        <v>0 0</v>
      </c>
      <c r="CY39" s="71" t="str">
        <f t="shared" si="10"/>
        <v/>
      </c>
      <c r="CZ39" s="71" t="str">
        <f t="shared" si="11"/>
        <v/>
      </c>
      <c r="DA39" s="71" t="str">
        <f t="shared" si="12"/>
        <v xml:space="preserve"> </v>
      </c>
      <c r="DB39" s="71">
        <f t="shared" si="13"/>
        <v>0</v>
      </c>
      <c r="DC39" s="71">
        <f t="shared" si="14"/>
        <v>0</v>
      </c>
      <c r="DD39" s="71" t="str">
        <f t="shared" si="15"/>
        <v>H//</v>
      </c>
      <c r="DE39" s="71">
        <f t="shared" si="16"/>
        <v>0</v>
      </c>
      <c r="DF39" s="69" t="str">
        <f t="shared" si="48"/>
        <v>01位</v>
      </c>
      <c r="DG39" s="23" t="s">
        <v>123</v>
      </c>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s="71"/>
      <c r="FH39" s="71"/>
      <c r="FI39" s="71"/>
      <c r="FJ39" s="71"/>
      <c r="FK39" s="71"/>
      <c r="FL39" s="71"/>
      <c r="FM39" s="71"/>
      <c r="FN39" s="71"/>
      <c r="FO39" s="71"/>
      <c r="FP39" s="71"/>
      <c r="FQ39" s="71"/>
      <c r="FR39" s="71"/>
      <c r="FS39" s="71"/>
      <c r="FT39" s="71"/>
      <c r="FU39" s="71"/>
      <c r="FV39" s="71"/>
      <c r="FW39" s="71"/>
      <c r="FX39" s="71"/>
      <c r="FY39" s="71"/>
    </row>
    <row r="40" spans="1:181" ht="13.2" customHeight="1">
      <c r="A40" s="173"/>
      <c r="B40" s="174"/>
      <c r="C40" s="210"/>
      <c r="D40" s="211"/>
      <c r="E40" s="211"/>
      <c r="F40" s="211"/>
      <c r="G40" s="211"/>
      <c r="H40" s="184"/>
      <c r="I40" s="185"/>
      <c r="J40" s="185"/>
      <c r="K40" s="185"/>
      <c r="L40" s="185"/>
      <c r="M40" s="185"/>
      <c r="N40" s="186"/>
      <c r="O40" s="199"/>
      <c r="P40" s="200"/>
      <c r="Q40" s="200"/>
      <c r="R40" s="200"/>
      <c r="S40" s="201"/>
      <c r="T40" s="202"/>
      <c r="U40" s="200"/>
      <c r="V40" s="200"/>
      <c r="W40" s="200"/>
      <c r="X40" s="201"/>
      <c r="Y40" s="202" t="str">
        <f t="shared" si="1"/>
        <v/>
      </c>
      <c r="Z40" s="200"/>
      <c r="AA40" s="200"/>
      <c r="AB40" s="200"/>
      <c r="AC40" s="200"/>
      <c r="AD40" s="201"/>
      <c r="AE40" s="202" t="str">
        <f t="shared" si="2"/>
        <v/>
      </c>
      <c r="AF40" s="200"/>
      <c r="AG40" s="200"/>
      <c r="AH40" s="200"/>
      <c r="AI40" s="200"/>
      <c r="AJ40" s="201"/>
      <c r="AK40" s="202"/>
      <c r="AL40" s="200"/>
      <c r="AM40" s="201"/>
      <c r="AN40" s="202"/>
      <c r="AO40" s="201"/>
      <c r="AP40" s="202" t="s">
        <v>16</v>
      </c>
      <c r="AQ40" s="200"/>
      <c r="AR40" s="200"/>
      <c r="AS40" s="200"/>
      <c r="AT40" s="49" t="s">
        <v>71</v>
      </c>
      <c r="AU40" s="200"/>
      <c r="AV40" s="200"/>
      <c r="AW40" s="49" t="s">
        <v>71</v>
      </c>
      <c r="AX40" s="200"/>
      <c r="AY40" s="201"/>
      <c r="AZ40" s="202"/>
      <c r="BA40" s="200"/>
      <c r="BB40" s="200"/>
      <c r="BC40" s="200"/>
      <c r="BD40" s="200"/>
      <c r="BE40" s="200"/>
      <c r="BF40" s="200"/>
      <c r="BG40" s="230"/>
      <c r="BH40" s="231"/>
      <c r="BI40" s="232"/>
      <c r="CE40" s="70" t="e">
        <f t="shared" si="3"/>
        <v>#N/A</v>
      </c>
      <c r="CF40" s="71">
        <f t="shared" si="4"/>
        <v>0</v>
      </c>
      <c r="CG40" s="71" t="e">
        <f t="shared" si="0"/>
        <v>#N/A</v>
      </c>
      <c r="CH40" s="71">
        <f t="shared" si="47"/>
        <v>0</v>
      </c>
      <c r="CI40" s="71" t="e">
        <f>VLOOKUP($CH40,'代表者記入シート（総括表）'!$B$15:$F$34,3,FALSE)</f>
        <v>#N/A</v>
      </c>
      <c r="CJ40" s="71" t="e">
        <f>VLOOKUP($CH40,'代表者記入シート（総括表）'!$B$15:$F$34,4,FALSE)</f>
        <v>#N/A</v>
      </c>
      <c r="CK40" s="71" t="e">
        <f>VLOOKUP($CH40,'代表者記入シート（総括表）'!$B$15:$AL$34,37,FALSE)</f>
        <v>#N/A</v>
      </c>
      <c r="CL40" s="71" t="str">
        <f>IF($BG40=$K$67,COUNTIF($CH$13:$CH$36,$CH40)+COUNTIF($BG$37:$BI$44,$K$67)-COUNTIF($BG40:$BI$44,$K$67)+1,"")</f>
        <v/>
      </c>
      <c r="CM40" s="71" t="str">
        <f t="shared" si="5"/>
        <v>女子</v>
      </c>
      <c r="CN40" s="71">
        <f t="shared" si="6"/>
        <v>2</v>
      </c>
      <c r="CO40" s="23" t="s">
        <v>91</v>
      </c>
      <c r="CP40" s="23">
        <v>5</v>
      </c>
      <c r="CQ40" s="71"/>
      <c r="CR40" s="71"/>
      <c r="CS40" s="71"/>
      <c r="CT40" s="23">
        <v>4</v>
      </c>
      <c r="CU40" s="23">
        <v>1</v>
      </c>
      <c r="CV40" s="71">
        <f t="shared" si="7"/>
        <v>0</v>
      </c>
      <c r="CW40" s="71">
        <f t="shared" si="8"/>
        <v>0</v>
      </c>
      <c r="CX40" s="71" t="str">
        <f t="shared" si="9"/>
        <v>0 0</v>
      </c>
      <c r="CY40" s="71" t="str">
        <f t="shared" si="10"/>
        <v/>
      </c>
      <c r="CZ40" s="71" t="str">
        <f t="shared" si="11"/>
        <v/>
      </c>
      <c r="DA40" s="71" t="str">
        <f t="shared" si="12"/>
        <v xml:space="preserve"> </v>
      </c>
      <c r="DB40" s="71">
        <f t="shared" si="13"/>
        <v>0</v>
      </c>
      <c r="DC40" s="71">
        <f t="shared" si="14"/>
        <v>0</v>
      </c>
      <c r="DD40" s="71" t="str">
        <f t="shared" si="15"/>
        <v>H//</v>
      </c>
      <c r="DE40" s="71">
        <f t="shared" si="16"/>
        <v>0</v>
      </c>
      <c r="DF40" s="69" t="str">
        <f t="shared" si="48"/>
        <v>01位</v>
      </c>
      <c r="DG40" s="23" t="s">
        <v>123</v>
      </c>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row>
    <row r="41" spans="1:181" ht="13.2" customHeight="1">
      <c r="A41" s="173"/>
      <c r="B41" s="174"/>
      <c r="C41" s="210"/>
      <c r="D41" s="211"/>
      <c r="E41" s="211"/>
      <c r="F41" s="211"/>
      <c r="G41" s="211"/>
      <c r="H41" s="184"/>
      <c r="I41" s="185"/>
      <c r="J41" s="185"/>
      <c r="K41" s="185"/>
      <c r="L41" s="185"/>
      <c r="M41" s="185"/>
      <c r="N41" s="186"/>
      <c r="O41" s="199"/>
      <c r="P41" s="200"/>
      <c r="Q41" s="200"/>
      <c r="R41" s="200"/>
      <c r="S41" s="201"/>
      <c r="T41" s="202"/>
      <c r="U41" s="200"/>
      <c r="V41" s="200"/>
      <c r="W41" s="200"/>
      <c r="X41" s="201"/>
      <c r="Y41" s="202" t="str">
        <f t="shared" si="1"/>
        <v/>
      </c>
      <c r="Z41" s="200"/>
      <c r="AA41" s="200"/>
      <c r="AB41" s="200"/>
      <c r="AC41" s="200"/>
      <c r="AD41" s="201"/>
      <c r="AE41" s="202" t="str">
        <f t="shared" si="2"/>
        <v/>
      </c>
      <c r="AF41" s="200"/>
      <c r="AG41" s="200"/>
      <c r="AH41" s="200"/>
      <c r="AI41" s="200"/>
      <c r="AJ41" s="201"/>
      <c r="AK41" s="202"/>
      <c r="AL41" s="200"/>
      <c r="AM41" s="201"/>
      <c r="AN41" s="202"/>
      <c r="AO41" s="201"/>
      <c r="AP41" s="202" t="s">
        <v>16</v>
      </c>
      <c r="AQ41" s="200"/>
      <c r="AR41" s="200"/>
      <c r="AS41" s="200"/>
      <c r="AT41" s="49" t="s">
        <v>71</v>
      </c>
      <c r="AU41" s="200"/>
      <c r="AV41" s="200"/>
      <c r="AW41" s="49" t="s">
        <v>71</v>
      </c>
      <c r="AX41" s="200"/>
      <c r="AY41" s="201"/>
      <c r="AZ41" s="202"/>
      <c r="BA41" s="200"/>
      <c r="BB41" s="200"/>
      <c r="BC41" s="200"/>
      <c r="BD41" s="200"/>
      <c r="BE41" s="200"/>
      <c r="BF41" s="200"/>
      <c r="BG41" s="230"/>
      <c r="BH41" s="231"/>
      <c r="BI41" s="232"/>
      <c r="CE41" s="70" t="e">
        <f t="shared" si="3"/>
        <v>#N/A</v>
      </c>
      <c r="CF41" s="71">
        <f t="shared" si="4"/>
        <v>0</v>
      </c>
      <c r="CG41" s="71" t="e">
        <f t="shared" si="0"/>
        <v>#N/A</v>
      </c>
      <c r="CH41" s="71">
        <f t="shared" si="47"/>
        <v>0</v>
      </c>
      <c r="CI41" s="71" t="e">
        <f>VLOOKUP($CH41,'代表者記入シート（総括表）'!$B$15:$F$34,3,FALSE)</f>
        <v>#N/A</v>
      </c>
      <c r="CJ41" s="71" t="e">
        <f>VLOOKUP($CH41,'代表者記入シート（総括表）'!$B$15:$F$34,4,FALSE)</f>
        <v>#N/A</v>
      </c>
      <c r="CK41" s="71" t="e">
        <f>VLOOKUP($CH41,'代表者記入シート（総括表）'!$B$15:$AL$34,37,FALSE)</f>
        <v>#N/A</v>
      </c>
      <c r="CL41" s="71" t="str">
        <f>IF($BG41=$K$67,COUNTIF($CH$13:$CH$36,$CH41)+COUNTIF($BG$37:$BI$44,$K$67)-COUNTIF($BG41:$BI$44,$K$67)+1,"")</f>
        <v/>
      </c>
      <c r="CM41" s="71" t="str">
        <f t="shared" si="5"/>
        <v>女子</v>
      </c>
      <c r="CN41" s="71">
        <f t="shared" si="6"/>
        <v>2</v>
      </c>
      <c r="CO41" s="23" t="s">
        <v>91</v>
      </c>
      <c r="CP41" s="23">
        <v>5</v>
      </c>
      <c r="CQ41" s="71"/>
      <c r="CR41" s="71"/>
      <c r="CS41" s="71"/>
      <c r="CT41" s="23">
        <v>5</v>
      </c>
      <c r="CU41" s="23">
        <v>1</v>
      </c>
      <c r="CV41" s="71">
        <f t="shared" si="7"/>
        <v>0</v>
      </c>
      <c r="CW41" s="71">
        <f t="shared" si="8"/>
        <v>0</v>
      </c>
      <c r="CX41" s="71" t="str">
        <f t="shared" si="9"/>
        <v>0 0</v>
      </c>
      <c r="CY41" s="71" t="str">
        <f t="shared" si="10"/>
        <v/>
      </c>
      <c r="CZ41" s="71" t="str">
        <f t="shared" si="11"/>
        <v/>
      </c>
      <c r="DA41" s="71" t="str">
        <f t="shared" si="12"/>
        <v xml:space="preserve"> </v>
      </c>
      <c r="DB41" s="71">
        <f t="shared" si="13"/>
        <v>0</v>
      </c>
      <c r="DC41" s="71">
        <f t="shared" si="14"/>
        <v>0</v>
      </c>
      <c r="DD41" s="71" t="str">
        <f t="shared" si="15"/>
        <v>H//</v>
      </c>
      <c r="DE41" s="71">
        <f t="shared" si="16"/>
        <v>0</v>
      </c>
      <c r="DF41" s="69" t="str">
        <f t="shared" si="48"/>
        <v>01位</v>
      </c>
      <c r="DG41" s="23" t="s">
        <v>123</v>
      </c>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row>
    <row r="42" spans="1:181" ht="13.2" customHeight="1">
      <c r="A42" s="173"/>
      <c r="B42" s="174"/>
      <c r="C42" s="210"/>
      <c r="D42" s="211"/>
      <c r="E42" s="211"/>
      <c r="F42" s="211"/>
      <c r="G42" s="211"/>
      <c r="H42" s="184"/>
      <c r="I42" s="185"/>
      <c r="J42" s="185"/>
      <c r="K42" s="185"/>
      <c r="L42" s="185"/>
      <c r="M42" s="185"/>
      <c r="N42" s="186"/>
      <c r="O42" s="199"/>
      <c r="P42" s="200"/>
      <c r="Q42" s="200"/>
      <c r="R42" s="200"/>
      <c r="S42" s="201"/>
      <c r="T42" s="202"/>
      <c r="U42" s="200"/>
      <c r="V42" s="200"/>
      <c r="W42" s="200"/>
      <c r="X42" s="201"/>
      <c r="Y42" s="202" t="str">
        <f t="shared" si="1"/>
        <v/>
      </c>
      <c r="Z42" s="200"/>
      <c r="AA42" s="200"/>
      <c r="AB42" s="200"/>
      <c r="AC42" s="200"/>
      <c r="AD42" s="201"/>
      <c r="AE42" s="202" t="str">
        <f t="shared" si="2"/>
        <v/>
      </c>
      <c r="AF42" s="200"/>
      <c r="AG42" s="200"/>
      <c r="AH42" s="200"/>
      <c r="AI42" s="200"/>
      <c r="AJ42" s="201"/>
      <c r="AK42" s="202"/>
      <c r="AL42" s="200"/>
      <c r="AM42" s="201"/>
      <c r="AN42" s="202"/>
      <c r="AO42" s="201"/>
      <c r="AP42" s="202" t="s">
        <v>16</v>
      </c>
      <c r="AQ42" s="200"/>
      <c r="AR42" s="200"/>
      <c r="AS42" s="200"/>
      <c r="AT42" s="49" t="s">
        <v>71</v>
      </c>
      <c r="AU42" s="200"/>
      <c r="AV42" s="200"/>
      <c r="AW42" s="49" t="s">
        <v>71</v>
      </c>
      <c r="AX42" s="200"/>
      <c r="AY42" s="201"/>
      <c r="AZ42" s="202"/>
      <c r="BA42" s="200"/>
      <c r="BB42" s="200"/>
      <c r="BC42" s="200"/>
      <c r="BD42" s="200"/>
      <c r="BE42" s="200"/>
      <c r="BF42" s="200"/>
      <c r="BG42" s="230"/>
      <c r="BH42" s="231"/>
      <c r="BI42" s="232"/>
      <c r="CE42" s="70" t="e">
        <f t="shared" si="3"/>
        <v>#N/A</v>
      </c>
      <c r="CF42" s="71">
        <f t="shared" si="4"/>
        <v>0</v>
      </c>
      <c r="CG42" s="71" t="e">
        <f t="shared" si="0"/>
        <v>#N/A</v>
      </c>
      <c r="CH42" s="71">
        <f t="shared" si="47"/>
        <v>0</v>
      </c>
      <c r="CI42" s="71" t="e">
        <f>VLOOKUP($CH42,'代表者記入シート（総括表）'!$B$15:$F$34,3,FALSE)</f>
        <v>#N/A</v>
      </c>
      <c r="CJ42" s="71" t="e">
        <f>VLOOKUP($CH42,'代表者記入シート（総括表）'!$B$15:$F$34,4,FALSE)</f>
        <v>#N/A</v>
      </c>
      <c r="CK42" s="71" t="e">
        <f>VLOOKUP($CH42,'代表者記入シート（総括表）'!$B$15:$AL$34,37,FALSE)</f>
        <v>#N/A</v>
      </c>
      <c r="CL42" s="71" t="str">
        <f>IF($BG42=$K$67,COUNTIF($CH$13:$CH$36,$CH42)+COUNTIF($BG$37:$BI$44,$K$67)-COUNTIF($BG42:$BI$44,$K$67)+1,"")</f>
        <v/>
      </c>
      <c r="CM42" s="71" t="str">
        <f t="shared" si="5"/>
        <v>女子</v>
      </c>
      <c r="CN42" s="71">
        <f t="shared" si="6"/>
        <v>2</v>
      </c>
      <c r="CO42" s="23" t="s">
        <v>91</v>
      </c>
      <c r="CP42" s="23">
        <v>5</v>
      </c>
      <c r="CQ42" s="71"/>
      <c r="CR42" s="71"/>
      <c r="CS42" s="71"/>
      <c r="CT42" s="23">
        <v>6</v>
      </c>
      <c r="CU42" s="23">
        <v>1</v>
      </c>
      <c r="CV42" s="71">
        <f t="shared" si="7"/>
        <v>0</v>
      </c>
      <c r="CW42" s="71">
        <f t="shared" si="8"/>
        <v>0</v>
      </c>
      <c r="CX42" s="71" t="str">
        <f t="shared" si="9"/>
        <v>0 0</v>
      </c>
      <c r="CY42" s="71" t="str">
        <f t="shared" si="10"/>
        <v/>
      </c>
      <c r="CZ42" s="71" t="str">
        <f t="shared" si="11"/>
        <v/>
      </c>
      <c r="DA42" s="71" t="str">
        <f t="shared" si="12"/>
        <v xml:space="preserve"> </v>
      </c>
      <c r="DB42" s="71">
        <f t="shared" si="13"/>
        <v>0</v>
      </c>
      <c r="DC42" s="71">
        <f t="shared" si="14"/>
        <v>0</v>
      </c>
      <c r="DD42" s="71" t="str">
        <f t="shared" si="15"/>
        <v>H//</v>
      </c>
      <c r="DE42" s="71">
        <f t="shared" si="16"/>
        <v>0</v>
      </c>
      <c r="DF42" s="69" t="str">
        <f t="shared" si="48"/>
        <v>01位</v>
      </c>
      <c r="DG42" s="23" t="s">
        <v>123</v>
      </c>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c r="EO42" s="71"/>
      <c r="EP42" s="71"/>
      <c r="EQ42" s="71"/>
      <c r="ER42" s="71"/>
      <c r="ES42" s="71"/>
      <c r="ET42" s="71"/>
      <c r="EU42" s="71"/>
      <c r="EV42" s="71"/>
      <c r="EW42" s="71"/>
      <c r="EX42" s="71"/>
      <c r="EY42" s="71"/>
      <c r="EZ42" s="71"/>
      <c r="FA42" s="71"/>
      <c r="FB42" s="71"/>
      <c r="FC42" s="71"/>
      <c r="FD42" s="71"/>
      <c r="FE42" s="71"/>
      <c r="FF42" s="71"/>
      <c r="FG42" s="71"/>
      <c r="FH42" s="71"/>
      <c r="FI42" s="71"/>
      <c r="FJ42" s="71"/>
      <c r="FK42" s="71"/>
      <c r="FL42" s="71"/>
      <c r="FM42" s="71"/>
      <c r="FN42" s="71"/>
      <c r="FO42" s="71"/>
      <c r="FP42" s="71"/>
      <c r="FQ42" s="71"/>
      <c r="FR42" s="71"/>
      <c r="FS42" s="71"/>
      <c r="FT42" s="71"/>
      <c r="FU42" s="71"/>
      <c r="FV42" s="71"/>
      <c r="FW42" s="71"/>
      <c r="FX42" s="71"/>
      <c r="FY42" s="71"/>
    </row>
    <row r="43" spans="1:181" ht="13.2" customHeight="1">
      <c r="A43" s="173"/>
      <c r="B43" s="174"/>
      <c r="C43" s="296" t="s">
        <v>24</v>
      </c>
      <c r="D43" s="295"/>
      <c r="E43" s="295"/>
      <c r="F43" s="295"/>
      <c r="G43" s="295"/>
      <c r="H43" s="184"/>
      <c r="I43" s="185"/>
      <c r="J43" s="185"/>
      <c r="K43" s="185"/>
      <c r="L43" s="185"/>
      <c r="M43" s="185"/>
      <c r="N43" s="186"/>
      <c r="O43" s="199"/>
      <c r="P43" s="200"/>
      <c r="Q43" s="200"/>
      <c r="R43" s="200"/>
      <c r="S43" s="201"/>
      <c r="T43" s="202"/>
      <c r="U43" s="200"/>
      <c r="V43" s="200"/>
      <c r="W43" s="200"/>
      <c r="X43" s="201"/>
      <c r="Y43" s="202" t="str">
        <f t="shared" si="1"/>
        <v/>
      </c>
      <c r="Z43" s="200"/>
      <c r="AA43" s="200"/>
      <c r="AB43" s="200"/>
      <c r="AC43" s="200"/>
      <c r="AD43" s="201"/>
      <c r="AE43" s="202" t="str">
        <f t="shared" si="2"/>
        <v/>
      </c>
      <c r="AF43" s="200"/>
      <c r="AG43" s="200"/>
      <c r="AH43" s="200"/>
      <c r="AI43" s="200"/>
      <c r="AJ43" s="201"/>
      <c r="AK43" s="202"/>
      <c r="AL43" s="200"/>
      <c r="AM43" s="201"/>
      <c r="AN43" s="202"/>
      <c r="AO43" s="201"/>
      <c r="AP43" s="202" t="s">
        <v>16</v>
      </c>
      <c r="AQ43" s="200"/>
      <c r="AR43" s="200"/>
      <c r="AS43" s="200"/>
      <c r="AT43" s="49" t="s">
        <v>71</v>
      </c>
      <c r="AU43" s="200"/>
      <c r="AV43" s="200"/>
      <c r="AW43" s="49" t="s">
        <v>71</v>
      </c>
      <c r="AX43" s="200"/>
      <c r="AY43" s="201"/>
      <c r="AZ43" s="202"/>
      <c r="BA43" s="200"/>
      <c r="BB43" s="200"/>
      <c r="BC43" s="200"/>
      <c r="BD43" s="200"/>
      <c r="BE43" s="200"/>
      <c r="BF43" s="200"/>
      <c r="BG43" s="230"/>
      <c r="BH43" s="231"/>
      <c r="BI43" s="232"/>
      <c r="CE43" s="70" t="e">
        <f t="shared" si="3"/>
        <v>#N/A</v>
      </c>
      <c r="CF43" s="71">
        <f t="shared" si="4"/>
        <v>0</v>
      </c>
      <c r="CG43" s="71" t="e">
        <f t="shared" si="0"/>
        <v>#N/A</v>
      </c>
      <c r="CH43" s="71">
        <f t="shared" si="47"/>
        <v>0</v>
      </c>
      <c r="CI43" s="71" t="e">
        <f>VLOOKUP($CH43,'代表者記入シート（総括表）'!$B$15:$F$34,3,FALSE)</f>
        <v>#N/A</v>
      </c>
      <c r="CJ43" s="71" t="e">
        <f>VLOOKUP($CH43,'代表者記入シート（総括表）'!$B$15:$F$34,4,FALSE)</f>
        <v>#N/A</v>
      </c>
      <c r="CK43" s="71" t="e">
        <f>VLOOKUP($CH43,'代表者記入シート（総括表）'!$B$15:$AL$34,37,FALSE)</f>
        <v>#N/A</v>
      </c>
      <c r="CL43" s="71" t="str">
        <f>IF($BG43=$K$67,COUNTIF($CH$13:$CH$36,$CH43)+COUNTIF($BG$37:$BI$44,$K$67)-COUNTIF($BG43:$BI$44,$K$67)+1,"")</f>
        <v/>
      </c>
      <c r="CM43" s="71" t="str">
        <f t="shared" si="5"/>
        <v>女子</v>
      </c>
      <c r="CN43" s="71">
        <f t="shared" si="6"/>
        <v>2</v>
      </c>
      <c r="CO43" s="23" t="s">
        <v>91</v>
      </c>
      <c r="CP43" s="23">
        <v>5</v>
      </c>
      <c r="CQ43" s="71"/>
      <c r="CR43" s="71"/>
      <c r="CS43" s="71"/>
      <c r="CT43" s="23">
        <v>7</v>
      </c>
      <c r="CU43" s="23">
        <v>1</v>
      </c>
      <c r="CV43" s="71">
        <f t="shared" si="7"/>
        <v>0</v>
      </c>
      <c r="CW43" s="71">
        <f t="shared" si="8"/>
        <v>0</v>
      </c>
      <c r="CX43" s="71" t="str">
        <f t="shared" si="9"/>
        <v>0 0</v>
      </c>
      <c r="CY43" s="71" t="str">
        <f t="shared" si="10"/>
        <v/>
      </c>
      <c r="CZ43" s="71" t="str">
        <f t="shared" si="11"/>
        <v/>
      </c>
      <c r="DA43" s="71" t="str">
        <f t="shared" si="12"/>
        <v xml:space="preserve"> </v>
      </c>
      <c r="DB43" s="71">
        <f t="shared" si="13"/>
        <v>0</v>
      </c>
      <c r="DC43" s="71">
        <f t="shared" si="14"/>
        <v>0</v>
      </c>
      <c r="DD43" s="71" t="str">
        <f t="shared" si="15"/>
        <v>H//</v>
      </c>
      <c r="DE43" s="71">
        <f t="shared" si="16"/>
        <v>0</v>
      </c>
      <c r="DF43" s="69" t="str">
        <f t="shared" si="48"/>
        <v>01位</v>
      </c>
      <c r="DG43" s="23" t="s">
        <v>123</v>
      </c>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c r="EO43" s="71"/>
      <c r="EP43" s="71"/>
      <c r="EQ43" s="71"/>
      <c r="ER43" s="71"/>
      <c r="ES43" s="71"/>
      <c r="ET43" s="71"/>
      <c r="EU43" s="71"/>
      <c r="EV43" s="71"/>
      <c r="EW43" s="71"/>
      <c r="EX43" s="71"/>
      <c r="EY43" s="71"/>
      <c r="EZ43" s="71"/>
      <c r="FA43" s="71"/>
      <c r="FB43" s="71"/>
      <c r="FC43" s="71"/>
      <c r="FD43" s="71"/>
      <c r="FE43" s="71"/>
      <c r="FF43" s="71"/>
      <c r="FG43" s="71"/>
      <c r="FH43" s="71"/>
      <c r="FI43" s="71"/>
      <c r="FJ43" s="71"/>
      <c r="FK43" s="71"/>
      <c r="FL43" s="71"/>
      <c r="FM43" s="71"/>
      <c r="FN43" s="71"/>
      <c r="FO43" s="71"/>
      <c r="FP43" s="71"/>
      <c r="FQ43" s="71"/>
      <c r="FR43" s="71"/>
      <c r="FS43" s="71"/>
      <c r="FT43" s="71"/>
      <c r="FU43" s="71"/>
      <c r="FV43" s="71"/>
      <c r="FW43" s="71"/>
      <c r="FX43" s="71"/>
      <c r="FY43" s="71"/>
    </row>
    <row r="44" spans="1:181" ht="13.2" customHeight="1" thickBot="1">
      <c r="A44" s="175"/>
      <c r="B44" s="176"/>
      <c r="C44" s="293" t="s">
        <v>24</v>
      </c>
      <c r="D44" s="294"/>
      <c r="E44" s="294"/>
      <c r="F44" s="294"/>
      <c r="G44" s="294"/>
      <c r="H44" s="297"/>
      <c r="I44" s="298"/>
      <c r="J44" s="298"/>
      <c r="K44" s="298"/>
      <c r="L44" s="298"/>
      <c r="M44" s="298"/>
      <c r="N44" s="299"/>
      <c r="O44" s="277"/>
      <c r="P44" s="238"/>
      <c r="Q44" s="238"/>
      <c r="R44" s="238"/>
      <c r="S44" s="275"/>
      <c r="T44" s="237"/>
      <c r="U44" s="238"/>
      <c r="V44" s="238"/>
      <c r="W44" s="238"/>
      <c r="X44" s="275"/>
      <c r="Y44" s="237" t="str">
        <f t="shared" si="1"/>
        <v/>
      </c>
      <c r="Z44" s="238"/>
      <c r="AA44" s="238"/>
      <c r="AB44" s="238"/>
      <c r="AC44" s="238"/>
      <c r="AD44" s="275"/>
      <c r="AE44" s="237" t="str">
        <f t="shared" si="2"/>
        <v/>
      </c>
      <c r="AF44" s="238"/>
      <c r="AG44" s="238"/>
      <c r="AH44" s="238"/>
      <c r="AI44" s="238"/>
      <c r="AJ44" s="275"/>
      <c r="AK44" s="237"/>
      <c r="AL44" s="238"/>
      <c r="AM44" s="275"/>
      <c r="AN44" s="237"/>
      <c r="AO44" s="275"/>
      <c r="AP44" s="237" t="s">
        <v>16</v>
      </c>
      <c r="AQ44" s="238"/>
      <c r="AR44" s="238"/>
      <c r="AS44" s="238"/>
      <c r="AT44" s="50" t="s">
        <v>71</v>
      </c>
      <c r="AU44" s="238"/>
      <c r="AV44" s="238"/>
      <c r="AW44" s="50" t="s">
        <v>71</v>
      </c>
      <c r="AX44" s="238"/>
      <c r="AY44" s="275"/>
      <c r="AZ44" s="237"/>
      <c r="BA44" s="238"/>
      <c r="BB44" s="238"/>
      <c r="BC44" s="238"/>
      <c r="BD44" s="238"/>
      <c r="BE44" s="238"/>
      <c r="BF44" s="238"/>
      <c r="BG44" s="289"/>
      <c r="BH44" s="290"/>
      <c r="BI44" s="291"/>
      <c r="CE44" s="70" t="e">
        <f t="shared" si="3"/>
        <v>#N/A</v>
      </c>
      <c r="CF44" s="71">
        <f t="shared" si="4"/>
        <v>0</v>
      </c>
      <c r="CG44" s="71" t="e">
        <f t="shared" si="0"/>
        <v>#N/A</v>
      </c>
      <c r="CH44" s="71">
        <f t="shared" si="47"/>
        <v>0</v>
      </c>
      <c r="CI44" s="71" t="e">
        <f>VLOOKUP($CH44,'代表者記入シート（総括表）'!$B$15:$F$34,3,FALSE)</f>
        <v>#N/A</v>
      </c>
      <c r="CJ44" s="71" t="e">
        <f>VLOOKUP($CH44,'代表者記入シート（総括表）'!$B$15:$F$34,4,FALSE)</f>
        <v>#N/A</v>
      </c>
      <c r="CK44" s="71" t="e">
        <f>VLOOKUP($CH44,'代表者記入シート（総括表）'!$B$15:$AL$34,37,FALSE)</f>
        <v>#N/A</v>
      </c>
      <c r="CL44" s="71" t="str">
        <f>IF($BG44=$K$67,COUNTIF($CH$13:$CH$36,$CH44)+COUNTIF($BG$37:$BI$44,$K$67)-COUNTIF($BG44:$BI$44,$K$67)+1,"")</f>
        <v/>
      </c>
      <c r="CM44" s="71" t="str">
        <f t="shared" si="5"/>
        <v>女子</v>
      </c>
      <c r="CN44" s="71">
        <f t="shared" si="6"/>
        <v>2</v>
      </c>
      <c r="CO44" s="23" t="s">
        <v>91</v>
      </c>
      <c r="CP44" s="23">
        <v>5</v>
      </c>
      <c r="CQ44" s="71"/>
      <c r="CR44" s="71"/>
      <c r="CS44" s="71"/>
      <c r="CT44" s="23">
        <v>8</v>
      </c>
      <c r="CU44" s="23">
        <v>1</v>
      </c>
      <c r="CV44" s="71">
        <f t="shared" si="7"/>
        <v>0</v>
      </c>
      <c r="CW44" s="71">
        <f t="shared" si="8"/>
        <v>0</v>
      </c>
      <c r="CX44" s="71" t="str">
        <f t="shared" si="9"/>
        <v>0 0</v>
      </c>
      <c r="CY44" s="71" t="str">
        <f t="shared" si="10"/>
        <v/>
      </c>
      <c r="CZ44" s="71" t="str">
        <f t="shared" si="11"/>
        <v/>
      </c>
      <c r="DA44" s="71" t="str">
        <f t="shared" si="12"/>
        <v xml:space="preserve"> </v>
      </c>
      <c r="DB44" s="71">
        <f t="shared" si="13"/>
        <v>0</v>
      </c>
      <c r="DC44" s="71">
        <f t="shared" si="14"/>
        <v>0</v>
      </c>
      <c r="DD44" s="71" t="str">
        <f t="shared" si="15"/>
        <v>H//</v>
      </c>
      <c r="DE44" s="71">
        <f t="shared" si="16"/>
        <v>0</v>
      </c>
      <c r="DF44" s="69" t="str">
        <f t="shared" si="48"/>
        <v>01位</v>
      </c>
      <c r="DG44" s="23" t="s">
        <v>123</v>
      </c>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c r="EO44" s="71"/>
      <c r="EP44" s="71"/>
      <c r="EQ44" s="71"/>
      <c r="ER44" s="71"/>
      <c r="ES44" s="71"/>
      <c r="ET44" s="71"/>
      <c r="EU44" s="71"/>
      <c r="EV44" s="71"/>
      <c r="EW44" s="71"/>
      <c r="EX44" s="71"/>
      <c r="EY44" s="71"/>
      <c r="EZ44" s="71"/>
      <c r="FA44" s="71"/>
      <c r="FB44" s="71"/>
      <c r="FC44" s="71"/>
      <c r="FD44" s="71"/>
      <c r="FE44" s="71"/>
      <c r="FF44" s="71"/>
      <c r="FG44" s="71"/>
      <c r="FH44" s="71"/>
      <c r="FI44" s="71"/>
      <c r="FJ44" s="71"/>
      <c r="FK44" s="71"/>
      <c r="FL44" s="71"/>
      <c r="FM44" s="71"/>
      <c r="FN44" s="71"/>
      <c r="FO44" s="71"/>
      <c r="FP44" s="71"/>
      <c r="FQ44" s="71"/>
      <c r="FR44" s="71"/>
      <c r="FS44" s="71"/>
      <c r="FT44" s="71"/>
      <c r="FU44" s="71"/>
      <c r="FV44" s="71"/>
      <c r="FW44" s="71"/>
      <c r="FX44" s="71"/>
      <c r="FY44" s="71"/>
    </row>
    <row r="45" spans="1:181" ht="13.2"/>
    <row r="46" spans="1:181" ht="13.2">
      <c r="A46" s="306" t="s">
        <v>27</v>
      </c>
      <c r="B46" s="306"/>
      <c r="C46" s="306"/>
      <c r="D46" s="306"/>
      <c r="E46" s="306"/>
      <c r="F46" s="306"/>
      <c r="G46" s="306"/>
      <c r="H46" s="306"/>
      <c r="I46" s="292">
        <f>F3</f>
        <v>0</v>
      </c>
      <c r="J46" s="292"/>
      <c r="K46" s="292"/>
      <c r="L46" s="292"/>
      <c r="M46" s="292"/>
      <c r="N46" s="292"/>
      <c r="O46" s="126" t="s">
        <v>28</v>
      </c>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I46" s="3"/>
    </row>
    <row r="47" spans="1:181" ht="13.2">
      <c r="I47" s="13"/>
      <c r="J47" s="13"/>
      <c r="K47" s="13"/>
      <c r="L47" s="13"/>
      <c r="M47" s="13"/>
      <c r="N47" s="13"/>
      <c r="O47" s="13"/>
      <c r="P47" s="13"/>
    </row>
    <row r="48" spans="1:181" ht="13.2">
      <c r="A48" s="295" t="s">
        <v>62</v>
      </c>
      <c r="B48" s="295"/>
      <c r="C48" s="295"/>
      <c r="D48" s="229">
        <v>6</v>
      </c>
      <c r="E48" s="229"/>
      <c r="F48" s="229"/>
      <c r="G48" s="229" t="s">
        <v>29</v>
      </c>
      <c r="H48" s="229"/>
      <c r="I48" s="288"/>
      <c r="J48" s="288"/>
      <c r="K48" s="288"/>
      <c r="L48" s="229" t="s">
        <v>30</v>
      </c>
      <c r="M48" s="229"/>
      <c r="N48" s="288"/>
      <c r="O48" s="288"/>
      <c r="P48" s="288"/>
      <c r="Q48" s="229" t="s">
        <v>31</v>
      </c>
      <c r="R48" s="229"/>
      <c r="S48" s="13"/>
      <c r="T48" s="13"/>
      <c r="U48" s="13"/>
      <c r="V48" s="13"/>
      <c r="W48" s="13"/>
      <c r="X48" s="13"/>
      <c r="Y48" s="13"/>
      <c r="AD48" s="13"/>
    </row>
    <row r="49" spans="1:61" ht="13.2">
      <c r="A49" s="13"/>
      <c r="B49" s="13"/>
    </row>
    <row r="50" spans="1:61" ht="13.2">
      <c r="A50" s="259" t="s">
        <v>72</v>
      </c>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row>
    <row r="51" spans="1:61" ht="13.2">
      <c r="A51" s="12"/>
      <c r="B51" s="12"/>
      <c r="C51" s="12"/>
      <c r="D51" s="12"/>
      <c r="E51" s="12"/>
      <c r="F51" s="12"/>
      <c r="G51" s="12"/>
      <c r="H51" s="12"/>
      <c r="I51" s="12"/>
      <c r="J51" s="12"/>
      <c r="K51" s="12"/>
      <c r="L51" s="12"/>
      <c r="M51" s="12"/>
      <c r="N51" s="12"/>
      <c r="O51" s="12"/>
      <c r="P51" s="12"/>
      <c r="Q51" s="12"/>
      <c r="R51" s="12"/>
      <c r="AR51" s="12"/>
      <c r="AS51" s="12"/>
      <c r="AT51" s="12"/>
      <c r="AU51" s="12"/>
      <c r="AV51" s="12"/>
      <c r="AW51" s="12"/>
      <c r="AX51" s="12"/>
      <c r="AY51" s="12"/>
      <c r="AZ51" s="12"/>
      <c r="BA51" s="12"/>
      <c r="BB51" s="12"/>
      <c r="BC51" s="12"/>
      <c r="BD51" s="12"/>
      <c r="BE51" s="12"/>
      <c r="BF51" s="12"/>
      <c r="BG51" s="12"/>
      <c r="BH51" s="12"/>
      <c r="BI51" s="12"/>
    </row>
    <row r="52" spans="1:61" ht="13.2">
      <c r="A52" s="13"/>
      <c r="B52" s="13"/>
      <c r="C52" s="13"/>
      <c r="D52" s="13"/>
      <c r="E52" s="13"/>
      <c r="F52" s="13"/>
      <c r="G52" s="13"/>
      <c r="H52" s="13"/>
      <c r="I52" s="13"/>
      <c r="M52" s="127" t="str">
        <f>'代表者記入シート（総括表）'!D2&amp;"県"&amp;'代表者記入シート（総括表）'!D3</f>
        <v>県</v>
      </c>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304">
        <f>F5</f>
        <v>0</v>
      </c>
      <c r="AS52" s="304"/>
      <c r="AT52" s="304"/>
      <c r="AU52" s="304"/>
      <c r="AV52" s="304"/>
      <c r="AW52" s="304"/>
      <c r="AX52" s="304"/>
      <c r="AY52" s="304"/>
      <c r="AZ52" s="304"/>
      <c r="BA52" s="304"/>
      <c r="BB52" s="304"/>
      <c r="BC52" s="304"/>
      <c r="BD52" s="14"/>
      <c r="BE52" s="305" t="s">
        <v>33</v>
      </c>
      <c r="BF52" s="305"/>
      <c r="BG52" s="305"/>
    </row>
    <row r="53" spans="1:61" ht="13.2">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1"/>
      <c r="AS53" s="11"/>
      <c r="AT53" s="11"/>
      <c r="AU53" s="11"/>
      <c r="AV53" s="11"/>
      <c r="AW53" s="11"/>
      <c r="AX53" s="11"/>
      <c r="AY53" s="11"/>
      <c r="AZ53" s="11"/>
      <c r="BA53" s="11"/>
      <c r="BB53" s="11"/>
      <c r="BC53" s="11"/>
      <c r="BD53" s="11"/>
      <c r="BE53" s="11"/>
      <c r="BF53" s="11"/>
      <c r="BG53" s="11"/>
    </row>
    <row r="54" spans="1:61" ht="13.2">
      <c r="A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row>
    <row r="55" spans="1:61" ht="13.2">
      <c r="A55" s="125">
        <f>F3</f>
        <v>0</v>
      </c>
      <c r="B55" s="125"/>
      <c r="C55" s="125"/>
      <c r="D55" s="125"/>
      <c r="E55" s="125"/>
      <c r="F55" s="125"/>
      <c r="G55" s="126" t="s">
        <v>73</v>
      </c>
      <c r="H55" s="126"/>
      <c r="I55" s="126"/>
      <c r="J55" s="126"/>
      <c r="K55" s="126"/>
      <c r="L55" s="126"/>
      <c r="M55" s="126"/>
      <c r="N55" s="126"/>
      <c r="O55" s="126"/>
      <c r="P55" s="126"/>
      <c r="Q55" s="126"/>
      <c r="R55" s="126"/>
      <c r="S55" s="126"/>
      <c r="T55" s="126"/>
      <c r="U55" s="126"/>
      <c r="V55" s="126"/>
      <c r="W55" s="126"/>
      <c r="X55" s="126"/>
      <c r="AC55" s="141" t="s">
        <v>34</v>
      </c>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2"/>
      <c r="BF55" s="12"/>
      <c r="BG55" s="12"/>
      <c r="BH55" s="12"/>
      <c r="BI55" s="12"/>
    </row>
    <row r="56" spans="1:61" ht="13.2">
      <c r="A56" s="156"/>
      <c r="B56" s="157"/>
      <c r="C56" s="158"/>
      <c r="D56" s="122" t="s">
        <v>35</v>
      </c>
      <c r="E56" s="123"/>
      <c r="F56" s="123"/>
      <c r="G56" s="123"/>
      <c r="H56" s="124"/>
      <c r="I56" s="122" t="s">
        <v>20</v>
      </c>
      <c r="J56" s="123"/>
      <c r="K56" s="123"/>
      <c r="L56" s="123"/>
      <c r="M56" s="124"/>
      <c r="N56" s="122" t="s">
        <v>21</v>
      </c>
      <c r="O56" s="123"/>
      <c r="P56" s="123"/>
      <c r="Q56" s="123"/>
      <c r="R56" s="123"/>
      <c r="S56" s="123"/>
      <c r="T56" s="122" t="s">
        <v>78</v>
      </c>
      <c r="U56" s="123"/>
      <c r="V56" s="123"/>
      <c r="W56" s="123"/>
      <c r="X56" s="124"/>
      <c r="AC56" s="140"/>
      <c r="AD56" s="140"/>
      <c r="AE56" s="140"/>
      <c r="AF56" s="121" t="s">
        <v>35</v>
      </c>
      <c r="AG56" s="121"/>
      <c r="AH56" s="121"/>
      <c r="AI56" s="121"/>
      <c r="AJ56" s="121"/>
      <c r="AK56" s="121"/>
      <c r="AL56" s="121" t="s">
        <v>20</v>
      </c>
      <c r="AM56" s="121"/>
      <c r="AN56" s="121"/>
      <c r="AO56" s="121"/>
      <c r="AP56" s="121"/>
      <c r="AQ56" s="121"/>
      <c r="AR56" s="121" t="s">
        <v>21</v>
      </c>
      <c r="AS56" s="121"/>
      <c r="AT56" s="121"/>
      <c r="AU56" s="121"/>
      <c r="AV56" s="121"/>
      <c r="AW56" s="121"/>
      <c r="AX56" s="121" t="s">
        <v>36</v>
      </c>
      <c r="AY56" s="121"/>
      <c r="AZ56" s="121"/>
      <c r="BA56" s="121"/>
      <c r="BB56" s="121"/>
      <c r="BC56" s="121"/>
      <c r="BD56" s="121"/>
      <c r="BE56" s="12"/>
      <c r="BF56" s="12"/>
      <c r="BG56" s="12"/>
      <c r="BH56" s="12"/>
      <c r="BI56" s="12"/>
    </row>
    <row r="57" spans="1:61" ht="13.2">
      <c r="A57" s="128" t="s">
        <v>37</v>
      </c>
      <c r="B57" s="129"/>
      <c r="C57" s="130"/>
      <c r="D57" s="131">
        <f>'代表者記入シート（総括表）'!K35+'代表者記入シート（総括表）'!N35</f>
        <v>0</v>
      </c>
      <c r="E57" s="132"/>
      <c r="F57" s="132"/>
      <c r="G57" s="133" t="s">
        <v>38</v>
      </c>
      <c r="H57" s="134"/>
      <c r="I57" s="131">
        <f>'代表者記入シート（総括表）'!Q35+'代表者記入シート（総括表）'!T35</f>
        <v>0</v>
      </c>
      <c r="J57" s="132"/>
      <c r="K57" s="132"/>
      <c r="L57" s="133" t="s">
        <v>9</v>
      </c>
      <c r="M57" s="134"/>
      <c r="N57" s="131">
        <f>'代表者記入シート（総括表）'!W35</f>
        <v>0</v>
      </c>
      <c r="O57" s="132"/>
      <c r="P57" s="132"/>
      <c r="Q57" s="129" t="s">
        <v>39</v>
      </c>
      <c r="R57" s="129"/>
      <c r="S57" s="129"/>
      <c r="T57" s="131">
        <f>IF($AZ$1=A57,'代表者記入シート（総括表）'!AD35,0)</f>
        <v>0</v>
      </c>
      <c r="U57" s="132"/>
      <c r="V57" s="132"/>
      <c r="W57" s="133" t="s">
        <v>9</v>
      </c>
      <c r="X57" s="134"/>
      <c r="AC57" s="135" t="s">
        <v>37</v>
      </c>
      <c r="AD57" s="135"/>
      <c r="AE57" s="135"/>
      <c r="AF57" s="138">
        <f>('代表者記入シート（総括表）'!K35+'代表者記入シート（総括表）'!N35)*'代表者記入シート（総括表）'!$AH$14</f>
        <v>0</v>
      </c>
      <c r="AG57" s="139"/>
      <c r="AH57" s="139"/>
      <c r="AI57" s="139"/>
      <c r="AJ57" s="136" t="s">
        <v>65</v>
      </c>
      <c r="AK57" s="137"/>
      <c r="AL57" s="138">
        <f>('代表者記入シート（総括表）'!Q35+'代表者記入シート（総括表）'!T35)*'代表者記入シート（総括表）'!$AI$14</f>
        <v>0</v>
      </c>
      <c r="AM57" s="139"/>
      <c r="AN57" s="139"/>
      <c r="AO57" s="139"/>
      <c r="AP57" s="136" t="s">
        <v>65</v>
      </c>
      <c r="AQ57" s="137"/>
      <c r="AR57" s="138">
        <f>'代表者記入シート（総括表）'!W35*'代表者記入シート（総括表）'!$AJ$14</f>
        <v>0</v>
      </c>
      <c r="AS57" s="139"/>
      <c r="AT57" s="139"/>
      <c r="AU57" s="139"/>
      <c r="AV57" s="136" t="s">
        <v>65</v>
      </c>
      <c r="AW57" s="137"/>
      <c r="AX57" s="159">
        <f>'代表者記入シート（総括表）'!AK35</f>
        <v>0</v>
      </c>
      <c r="AY57" s="160"/>
      <c r="AZ57" s="160"/>
      <c r="BA57" s="160"/>
      <c r="BB57" s="160"/>
      <c r="BC57" s="163" t="s">
        <v>65</v>
      </c>
      <c r="BD57" s="164"/>
      <c r="BE57" s="12"/>
      <c r="BF57" s="12"/>
      <c r="BG57" s="12"/>
      <c r="BH57" s="12"/>
      <c r="BI57" s="12"/>
    </row>
    <row r="58" spans="1:61" ht="13.2">
      <c r="A58" s="147" t="s">
        <v>40</v>
      </c>
      <c r="B58" s="148"/>
      <c r="C58" s="149"/>
      <c r="D58" s="150">
        <f>'代表者記入シート（総括表）'!L35+'代表者記入シート（総括表）'!O35</f>
        <v>0</v>
      </c>
      <c r="E58" s="151"/>
      <c r="F58" s="151"/>
      <c r="G58" s="152" t="s">
        <v>38</v>
      </c>
      <c r="H58" s="153"/>
      <c r="I58" s="150">
        <f>'代表者記入シート（総括表）'!R35+'代表者記入シート（総括表）'!U35</f>
        <v>0</v>
      </c>
      <c r="J58" s="151"/>
      <c r="K58" s="151"/>
      <c r="L58" s="152" t="s">
        <v>9</v>
      </c>
      <c r="M58" s="153"/>
      <c r="N58" s="150">
        <f>'代表者記入シート（総括表）'!Z35</f>
        <v>0</v>
      </c>
      <c r="O58" s="151"/>
      <c r="P58" s="151"/>
      <c r="Q58" s="148" t="s">
        <v>39</v>
      </c>
      <c r="R58" s="148"/>
      <c r="S58" s="148"/>
      <c r="T58" s="150">
        <f>IF($AZ$1=A58,'代表者記入シート（総括表）'!AE35,0)</f>
        <v>0</v>
      </c>
      <c r="U58" s="151"/>
      <c r="V58" s="151"/>
      <c r="W58" s="152" t="s">
        <v>9</v>
      </c>
      <c r="X58" s="153"/>
      <c r="AC58" s="142" t="s">
        <v>40</v>
      </c>
      <c r="AD58" s="142"/>
      <c r="AE58" s="142"/>
      <c r="AF58" s="143">
        <f>('代表者記入シート（総括表）'!L35+'代表者記入シート（総括表）'!O35)*'代表者記入シート（総括表）'!$AH$14</f>
        <v>0</v>
      </c>
      <c r="AG58" s="144"/>
      <c r="AH58" s="144"/>
      <c r="AI58" s="144"/>
      <c r="AJ58" s="145" t="s">
        <v>65</v>
      </c>
      <c r="AK58" s="146"/>
      <c r="AL58" s="143">
        <f>('代表者記入シート（総括表）'!R35+'代表者記入シート（総括表）'!U35)*'代表者記入シート（総括表）'!$AI$14</f>
        <v>0</v>
      </c>
      <c r="AM58" s="144"/>
      <c r="AN58" s="144"/>
      <c r="AO58" s="144"/>
      <c r="AP58" s="145" t="s">
        <v>65</v>
      </c>
      <c r="AQ58" s="146"/>
      <c r="AR58" s="143">
        <f>'代表者記入シート（総括表）'!Z35*'代表者記入シート（総括表）'!$AJ$14</f>
        <v>0</v>
      </c>
      <c r="AS58" s="144"/>
      <c r="AT58" s="144"/>
      <c r="AU58" s="144"/>
      <c r="AV58" s="145" t="s">
        <v>65</v>
      </c>
      <c r="AW58" s="146"/>
      <c r="AX58" s="161"/>
      <c r="AY58" s="162"/>
      <c r="AZ58" s="162"/>
      <c r="BA58" s="162"/>
      <c r="BB58" s="162"/>
      <c r="BC58" s="165"/>
      <c r="BD58" s="166"/>
      <c r="BE58" s="12"/>
      <c r="BF58" s="12"/>
      <c r="BG58" s="12"/>
      <c r="BH58" s="12"/>
      <c r="BI58" s="12"/>
    </row>
    <row r="59" spans="1:61" ht="13.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row>
    <row r="60" spans="1:61" ht="13.2"/>
    <row r="61" spans="1:61" ht="15" customHeight="1">
      <c r="A61" s="155">
        <f>F3</f>
        <v>0</v>
      </c>
      <c r="B61" s="155"/>
      <c r="C61" s="155"/>
      <c r="D61" s="155"/>
      <c r="E61" s="155"/>
      <c r="F61" s="155"/>
      <c r="G61" s="126" t="s">
        <v>83</v>
      </c>
      <c r="H61" s="126"/>
      <c r="I61" s="126"/>
      <c r="J61" s="126"/>
      <c r="K61" s="126"/>
      <c r="L61" s="126"/>
      <c r="M61" s="126"/>
      <c r="N61" s="126"/>
      <c r="O61" s="126"/>
      <c r="P61" s="126"/>
      <c r="Q61" s="126"/>
      <c r="R61" s="126"/>
      <c r="S61" s="126"/>
      <c r="T61" s="126"/>
      <c r="U61" s="126"/>
      <c r="V61" s="126"/>
      <c r="W61" s="126"/>
      <c r="X61" s="126"/>
      <c r="AC61" s="141" t="s">
        <v>84</v>
      </c>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row>
    <row r="62" spans="1:61" ht="15" customHeight="1">
      <c r="A62" s="156"/>
      <c r="B62" s="157"/>
      <c r="C62" s="158"/>
      <c r="D62" s="122" t="s">
        <v>35</v>
      </c>
      <c r="E62" s="123"/>
      <c r="F62" s="123"/>
      <c r="G62" s="123"/>
      <c r="H62" s="124"/>
      <c r="I62" s="122" t="s">
        <v>20</v>
      </c>
      <c r="J62" s="123"/>
      <c r="K62" s="123"/>
      <c r="L62" s="123"/>
      <c r="M62" s="124"/>
      <c r="N62" s="122" t="s">
        <v>21</v>
      </c>
      <c r="O62" s="123"/>
      <c r="P62" s="123"/>
      <c r="Q62" s="123"/>
      <c r="R62" s="123"/>
      <c r="S62" s="123"/>
      <c r="T62" s="122" t="s">
        <v>78</v>
      </c>
      <c r="U62" s="123"/>
      <c r="V62" s="123"/>
      <c r="W62" s="123"/>
      <c r="X62" s="124"/>
      <c r="AC62" s="140"/>
      <c r="AD62" s="140"/>
      <c r="AE62" s="140"/>
      <c r="AF62" s="121" t="s">
        <v>35</v>
      </c>
      <c r="AG62" s="121"/>
      <c r="AH62" s="121"/>
      <c r="AI62" s="121"/>
      <c r="AJ62" s="121"/>
      <c r="AK62" s="121"/>
      <c r="AL62" s="121" t="s">
        <v>20</v>
      </c>
      <c r="AM62" s="121"/>
      <c r="AN62" s="121"/>
      <c r="AO62" s="121"/>
      <c r="AP62" s="121"/>
      <c r="AQ62" s="121"/>
      <c r="AR62" s="121" t="s">
        <v>21</v>
      </c>
      <c r="AS62" s="121"/>
      <c r="AT62" s="121"/>
      <c r="AU62" s="121"/>
      <c r="AV62" s="121"/>
      <c r="AW62" s="121"/>
      <c r="AX62" s="121" t="s">
        <v>36</v>
      </c>
      <c r="AY62" s="121"/>
      <c r="AZ62" s="121"/>
      <c r="BA62" s="121"/>
      <c r="BB62" s="121"/>
      <c r="BC62" s="121"/>
      <c r="BD62" s="121"/>
    </row>
    <row r="63" spans="1:61" ht="15" customHeight="1">
      <c r="A63" s="122" t="s">
        <v>37</v>
      </c>
      <c r="B63" s="123"/>
      <c r="C63" s="124"/>
      <c r="D63" s="117">
        <f>IF($AZ$1=$A$64,0,COUNTA($H$13:$N$28))</f>
        <v>0</v>
      </c>
      <c r="E63" s="118"/>
      <c r="F63" s="118"/>
      <c r="G63" s="119" t="s">
        <v>38</v>
      </c>
      <c r="H63" s="120"/>
      <c r="I63" s="117">
        <f>IF($AZ$1=$A$64,0,COUNTA($H$29:$N$36))</f>
        <v>0</v>
      </c>
      <c r="J63" s="118"/>
      <c r="K63" s="118"/>
      <c r="L63" s="119" t="s">
        <v>9</v>
      </c>
      <c r="M63" s="120"/>
      <c r="N63" s="117">
        <f>IF($AZ$1=$A$64,0,COUNTA($H$37))</f>
        <v>0</v>
      </c>
      <c r="O63" s="118"/>
      <c r="P63" s="118"/>
      <c r="Q63" s="123" t="s">
        <v>39</v>
      </c>
      <c r="R63" s="123"/>
      <c r="S63" s="123"/>
      <c r="T63" s="117">
        <f>IF($AZ$1=$A$64,0,$AT$68)</f>
        <v>0</v>
      </c>
      <c r="U63" s="118"/>
      <c r="V63" s="118"/>
      <c r="W63" s="119" t="s">
        <v>9</v>
      </c>
      <c r="X63" s="120"/>
      <c r="AC63" s="121" t="s">
        <v>37</v>
      </c>
      <c r="AD63" s="121"/>
      <c r="AE63" s="121"/>
      <c r="AF63" s="109">
        <f>D63*'代表者記入シート（総括表）'!$AH$14</f>
        <v>0</v>
      </c>
      <c r="AG63" s="110"/>
      <c r="AH63" s="110"/>
      <c r="AI63" s="110"/>
      <c r="AJ63" s="111" t="s">
        <v>65</v>
      </c>
      <c r="AK63" s="112"/>
      <c r="AL63" s="109">
        <f>I63*'代表者記入シート（総括表）'!$AI$14</f>
        <v>0</v>
      </c>
      <c r="AM63" s="110"/>
      <c r="AN63" s="110"/>
      <c r="AO63" s="110"/>
      <c r="AP63" s="111" t="s">
        <v>65</v>
      </c>
      <c r="AQ63" s="112"/>
      <c r="AR63" s="109">
        <f>N63*'代表者記入シート（総括表）'!$AJ$14</f>
        <v>0</v>
      </c>
      <c r="AS63" s="110"/>
      <c r="AT63" s="110"/>
      <c r="AU63" s="110"/>
      <c r="AV63" s="111" t="s">
        <v>65</v>
      </c>
      <c r="AW63" s="112"/>
      <c r="AX63" s="159">
        <f>AF63+AF64+AL63+AL64+AR63+AR64</f>
        <v>0</v>
      </c>
      <c r="AY63" s="160"/>
      <c r="AZ63" s="160"/>
      <c r="BA63" s="160"/>
      <c r="BB63" s="160"/>
      <c r="BC63" s="163" t="s">
        <v>65</v>
      </c>
      <c r="BD63" s="164"/>
    </row>
    <row r="64" spans="1:61" ht="13.2">
      <c r="A64" s="122" t="s">
        <v>40</v>
      </c>
      <c r="B64" s="123"/>
      <c r="C64" s="124"/>
      <c r="D64" s="117">
        <f>IF($AZ$1=$A$63,0,COUNTA($H$13:$N$28))</f>
        <v>0</v>
      </c>
      <c r="E64" s="118"/>
      <c r="F64" s="118"/>
      <c r="G64" s="119" t="s">
        <v>38</v>
      </c>
      <c r="H64" s="120"/>
      <c r="I64" s="117">
        <f>IF($AZ$1=$A$63,0,COUNTA($H$29:$N$36))</f>
        <v>0</v>
      </c>
      <c r="J64" s="118"/>
      <c r="K64" s="118"/>
      <c r="L64" s="119" t="s">
        <v>9</v>
      </c>
      <c r="M64" s="120"/>
      <c r="N64" s="117">
        <f>IF($AZ$1=$A$63,0,COUNTA($H$37))</f>
        <v>0</v>
      </c>
      <c r="O64" s="118"/>
      <c r="P64" s="118"/>
      <c r="Q64" s="123" t="s">
        <v>39</v>
      </c>
      <c r="R64" s="123"/>
      <c r="S64" s="123"/>
      <c r="T64" s="117">
        <f>IF($AZ$1=$A$63,0,$AT$68)</f>
        <v>0</v>
      </c>
      <c r="U64" s="118"/>
      <c r="V64" s="118"/>
      <c r="W64" s="119" t="s">
        <v>9</v>
      </c>
      <c r="X64" s="120"/>
      <c r="AC64" s="121" t="s">
        <v>40</v>
      </c>
      <c r="AD64" s="121"/>
      <c r="AE64" s="121"/>
      <c r="AF64" s="109">
        <f>D64*'代表者記入シート（総括表）'!$AH$14</f>
        <v>0</v>
      </c>
      <c r="AG64" s="110"/>
      <c r="AH64" s="110"/>
      <c r="AI64" s="110"/>
      <c r="AJ64" s="111" t="s">
        <v>65</v>
      </c>
      <c r="AK64" s="112"/>
      <c r="AL64" s="109">
        <f>I64*'代表者記入シート（総括表）'!$AI$14</f>
        <v>0</v>
      </c>
      <c r="AM64" s="110"/>
      <c r="AN64" s="110"/>
      <c r="AO64" s="110"/>
      <c r="AP64" s="111" t="s">
        <v>65</v>
      </c>
      <c r="AQ64" s="112"/>
      <c r="AR64" s="109">
        <f>N64*'代表者記入シート（総括表）'!$AJ$14</f>
        <v>0</v>
      </c>
      <c r="AS64" s="110"/>
      <c r="AT64" s="110"/>
      <c r="AU64" s="110"/>
      <c r="AV64" s="111" t="s">
        <v>65</v>
      </c>
      <c r="AW64" s="112"/>
      <c r="AX64" s="161"/>
      <c r="AY64" s="162"/>
      <c r="AZ64" s="162"/>
      <c r="BA64" s="162"/>
      <c r="BB64" s="162"/>
      <c r="BC64" s="165"/>
      <c r="BD64" s="166"/>
    </row>
    <row r="65" spans="1:183" ht="13.2">
      <c r="A65" s="15"/>
    </row>
    <row r="66" spans="1:183" s="7" customFormat="1" ht="14.4">
      <c r="C66" s="7" t="s">
        <v>15</v>
      </c>
      <c r="G66" s="116">
        <v>3</v>
      </c>
      <c r="H66" s="116"/>
      <c r="K66" s="7" t="s">
        <v>41</v>
      </c>
      <c r="O66" s="22" t="s">
        <v>109</v>
      </c>
      <c r="P66" s="22"/>
      <c r="Q66" s="22"/>
      <c r="R66" s="22"/>
      <c r="S66" s="22"/>
      <c r="T66" s="114">
        <v>40</v>
      </c>
      <c r="U66" s="114"/>
      <c r="AB66" s="16"/>
      <c r="AC66" s="16"/>
      <c r="AD66" s="16"/>
      <c r="AE66" s="16"/>
      <c r="AF66" s="16"/>
      <c r="AG66" s="16"/>
      <c r="AH66" s="16"/>
      <c r="AI66" s="16"/>
      <c r="AJ66" s="16"/>
      <c r="AK66" s="16" t="s">
        <v>63</v>
      </c>
      <c r="AL66" s="16"/>
      <c r="AM66" s="16"/>
      <c r="AN66" s="16"/>
      <c r="AO66" s="16"/>
      <c r="AP66" s="16"/>
      <c r="AQ66" s="16"/>
      <c r="AR66" s="16"/>
      <c r="AS66" s="16"/>
      <c r="AT66" s="154">
        <f>COUNTA($O$13:$S$44)</f>
        <v>0</v>
      </c>
      <c r="AU66" s="154"/>
      <c r="AV66" s="16"/>
      <c r="AW66" s="16"/>
      <c r="AX66" s="16"/>
      <c r="AY66" s="16"/>
      <c r="AZ66" s="16"/>
      <c r="BA66" s="15"/>
      <c r="BB66" s="15"/>
      <c r="BC66" s="15"/>
      <c r="BD66" s="15"/>
      <c r="BE66" s="15"/>
      <c r="BF66" s="15"/>
      <c r="BG66" s="15"/>
      <c r="BH66" s="15"/>
      <c r="BI66" s="15"/>
      <c r="BJ66" s="21"/>
      <c r="BK66" s="16"/>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row>
    <row r="67" spans="1:183" s="7" customFormat="1" ht="14.4">
      <c r="C67" s="7" t="s">
        <v>17</v>
      </c>
      <c r="G67" s="116">
        <v>2</v>
      </c>
      <c r="H67" s="116"/>
      <c r="K67" s="7" t="s">
        <v>42</v>
      </c>
      <c r="O67" s="17" t="s">
        <v>110</v>
      </c>
      <c r="P67" s="17"/>
      <c r="Q67" s="17"/>
      <c r="T67" s="114">
        <v>41</v>
      </c>
      <c r="U67" s="114"/>
      <c r="AB67" s="16"/>
      <c r="AC67" s="16"/>
      <c r="AD67" s="16"/>
      <c r="AE67" s="16"/>
      <c r="AF67" s="16"/>
      <c r="AG67" s="16"/>
      <c r="AH67" s="16"/>
      <c r="AI67" s="16"/>
      <c r="AJ67" s="16"/>
      <c r="AK67" s="16" t="s">
        <v>64</v>
      </c>
      <c r="AL67" s="16"/>
      <c r="AM67" s="16"/>
      <c r="AN67" s="16"/>
      <c r="AO67" s="16"/>
      <c r="AP67" s="16"/>
      <c r="AQ67" s="16"/>
      <c r="AR67" s="16"/>
      <c r="AS67" s="16"/>
      <c r="AT67" s="154">
        <f>COUNTIF($BG$37:$BI$44,$K$66)</f>
        <v>0</v>
      </c>
      <c r="AU67" s="154">
        <f t="shared" ref="AU67" si="49">COUNTIF($BG$37:$BI$44,$K$67)</f>
        <v>0</v>
      </c>
      <c r="AV67" s="16"/>
      <c r="AW67" s="16"/>
      <c r="AX67" s="16"/>
      <c r="AY67" s="16"/>
      <c r="AZ67" s="16"/>
      <c r="BA67" s="15"/>
      <c r="BB67" s="15"/>
      <c r="BC67" s="15"/>
      <c r="BD67" s="15"/>
      <c r="BE67" s="15"/>
      <c r="BF67" s="15"/>
      <c r="BG67" s="15"/>
      <c r="BH67" s="15"/>
      <c r="BI67" s="15"/>
      <c r="BJ67" s="21"/>
      <c r="BK67" s="16"/>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row>
    <row r="68" spans="1:183" s="7" customFormat="1" ht="14.4">
      <c r="C68" s="7" t="s">
        <v>26</v>
      </c>
      <c r="G68" s="116">
        <v>1</v>
      </c>
      <c r="H68" s="116"/>
      <c r="O68" s="17" t="s">
        <v>111</v>
      </c>
      <c r="P68" s="17"/>
      <c r="Q68" s="17"/>
      <c r="T68" s="114">
        <v>42</v>
      </c>
      <c r="U68" s="114"/>
      <c r="AB68" s="16"/>
      <c r="AC68" s="16"/>
      <c r="AD68" s="16"/>
      <c r="AE68" s="16"/>
      <c r="AF68" s="16"/>
      <c r="AG68" s="16"/>
      <c r="AH68" s="16"/>
      <c r="AI68" s="16"/>
      <c r="AJ68" s="16"/>
      <c r="AK68" s="19" t="s">
        <v>140</v>
      </c>
      <c r="AL68" s="16"/>
      <c r="AM68" s="16"/>
      <c r="AN68" s="16"/>
      <c r="AO68" s="16"/>
      <c r="AP68" s="16"/>
      <c r="AQ68" s="16"/>
      <c r="AR68" s="16"/>
      <c r="AS68" s="16"/>
      <c r="AT68" s="154">
        <f>IF($AZ$1=$A$63,AT66-AT67,0)</f>
        <v>0</v>
      </c>
      <c r="AU68" s="154"/>
      <c r="AV68" s="16"/>
      <c r="AW68" s="16"/>
      <c r="AX68" s="16"/>
      <c r="AY68" s="16"/>
      <c r="AZ68" s="16"/>
      <c r="BA68" s="15"/>
      <c r="BB68" s="15"/>
      <c r="BC68" s="15"/>
      <c r="BD68" s="15"/>
      <c r="BE68" s="15"/>
      <c r="BF68" s="15"/>
      <c r="BG68" s="15"/>
      <c r="BH68" s="15"/>
      <c r="BI68" s="15"/>
      <c r="BJ68" s="21"/>
      <c r="BK68" s="16"/>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row>
    <row r="69" spans="1:183" s="7" customFormat="1" ht="14.4">
      <c r="C69" s="7" t="s">
        <v>44</v>
      </c>
      <c r="O69" s="17" t="s">
        <v>112</v>
      </c>
      <c r="P69" s="17"/>
      <c r="Q69" s="17"/>
      <c r="T69" s="114">
        <v>43</v>
      </c>
      <c r="U69" s="114"/>
      <c r="AB69" s="16"/>
      <c r="AC69" s="16"/>
      <c r="AD69" s="16"/>
      <c r="AE69" s="16"/>
      <c r="AF69" s="16"/>
      <c r="AG69" s="16"/>
      <c r="AH69" s="16"/>
      <c r="AI69" s="16"/>
      <c r="AJ69" s="16"/>
      <c r="AK69" s="19" t="s">
        <v>141</v>
      </c>
      <c r="AL69" s="16"/>
      <c r="AM69" s="16"/>
      <c r="AN69" s="16"/>
      <c r="AO69" s="16"/>
      <c r="AP69" s="16"/>
      <c r="AQ69" s="16"/>
      <c r="AR69" s="16"/>
      <c r="AS69" s="16"/>
      <c r="AT69" s="154">
        <f>IF($AZ$1=$A$64,AT66-AT67,0)</f>
        <v>0</v>
      </c>
      <c r="AU69" s="154"/>
      <c r="AV69" s="16"/>
      <c r="AW69" s="16"/>
      <c r="AX69" s="16"/>
      <c r="AY69" s="16"/>
      <c r="AZ69" s="16"/>
      <c r="BA69" s="15"/>
      <c r="BB69" s="15"/>
      <c r="BC69" s="15"/>
      <c r="BD69" s="15"/>
      <c r="BE69" s="15"/>
      <c r="BF69" s="15"/>
      <c r="BG69" s="15"/>
      <c r="BH69" s="15"/>
      <c r="BI69" s="15"/>
      <c r="BJ69" s="21"/>
      <c r="BK69" s="16"/>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row>
    <row r="70" spans="1:183" s="7" customFormat="1" ht="14.4">
      <c r="C70" s="7" t="s">
        <v>22</v>
      </c>
      <c r="O70" s="17" t="s">
        <v>113</v>
      </c>
      <c r="P70" s="17"/>
      <c r="Q70" s="17"/>
      <c r="T70" s="114">
        <v>44</v>
      </c>
      <c r="U70" s="114"/>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5"/>
      <c r="BB70" s="15"/>
      <c r="BC70" s="15"/>
      <c r="BD70" s="15"/>
      <c r="BE70" s="15"/>
      <c r="BF70" s="15"/>
      <c r="BG70" s="15"/>
      <c r="BH70" s="15"/>
      <c r="BI70" s="15"/>
      <c r="BJ70" s="21"/>
      <c r="BK70" s="16"/>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row>
    <row r="71" spans="1:183" s="7" customFormat="1" ht="14.4">
      <c r="C71" s="7" t="s">
        <v>45</v>
      </c>
      <c r="O71" s="113" t="s">
        <v>114</v>
      </c>
      <c r="P71" s="113"/>
      <c r="Q71" s="113"/>
      <c r="R71" s="113"/>
      <c r="S71" s="113"/>
      <c r="T71" s="114">
        <v>45</v>
      </c>
      <c r="U71" s="114"/>
      <c r="AH71" s="16"/>
      <c r="AI71" s="16"/>
      <c r="AJ71" s="16"/>
      <c r="AK71" s="16"/>
      <c r="AL71" s="16"/>
      <c r="AM71" s="16"/>
      <c r="AN71" s="16"/>
      <c r="AO71" s="16"/>
      <c r="AP71" s="16"/>
      <c r="AQ71" s="16"/>
      <c r="AR71" s="16"/>
      <c r="AS71" s="16"/>
      <c r="AT71" s="16"/>
      <c r="AU71" s="16"/>
      <c r="AV71" s="16"/>
      <c r="AW71" s="16"/>
      <c r="AX71" s="16"/>
      <c r="AY71" s="16"/>
      <c r="AZ71" s="16"/>
      <c r="BA71" s="15"/>
      <c r="BB71" s="15"/>
      <c r="BC71" s="15"/>
      <c r="BD71" s="15"/>
      <c r="BE71" s="15"/>
      <c r="BF71" s="15"/>
      <c r="BG71" s="15"/>
      <c r="BH71" s="15"/>
      <c r="BI71" s="15"/>
      <c r="BJ71" s="21"/>
      <c r="BK71" s="16"/>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row>
    <row r="72" spans="1:183" s="7" customFormat="1" ht="14.4">
      <c r="C72" s="7" t="s">
        <v>23</v>
      </c>
      <c r="O72" s="17" t="s">
        <v>115</v>
      </c>
      <c r="P72" s="17"/>
      <c r="Q72" s="17"/>
      <c r="T72" s="114">
        <v>46</v>
      </c>
      <c r="U72" s="114"/>
      <c r="AH72" s="16"/>
      <c r="AI72" s="16"/>
      <c r="AJ72" s="16"/>
      <c r="AK72" s="16"/>
      <c r="AL72" s="16"/>
      <c r="AM72" s="16"/>
      <c r="AN72" s="16"/>
      <c r="AO72" s="16"/>
      <c r="AP72" s="16"/>
      <c r="AQ72" s="16"/>
      <c r="AR72" s="16"/>
      <c r="AS72" s="16"/>
      <c r="AT72" s="16"/>
      <c r="AU72" s="16"/>
      <c r="AV72" s="16"/>
      <c r="AW72" s="16"/>
      <c r="AX72" s="16"/>
      <c r="AY72" s="16"/>
      <c r="AZ72" s="16"/>
      <c r="BA72" s="15"/>
      <c r="BB72" s="15"/>
      <c r="BC72" s="15"/>
      <c r="BD72" s="15"/>
      <c r="BE72" s="15"/>
      <c r="BF72" s="15"/>
      <c r="BG72" s="15"/>
      <c r="BH72" s="15"/>
      <c r="BI72" s="15"/>
      <c r="BJ72" s="21"/>
      <c r="BK72" s="16"/>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row>
    <row r="73" spans="1:183" s="7" customFormat="1" ht="14.4">
      <c r="C73" s="7" t="s">
        <v>46</v>
      </c>
      <c r="O73" s="17" t="s">
        <v>116</v>
      </c>
      <c r="P73" s="17"/>
      <c r="Q73" s="17"/>
      <c r="T73" s="114">
        <v>47</v>
      </c>
      <c r="U73" s="114"/>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5"/>
      <c r="BB73" s="15"/>
      <c r="BC73" s="15"/>
      <c r="BD73" s="15"/>
      <c r="BE73" s="15"/>
      <c r="BF73" s="15"/>
      <c r="BG73" s="15"/>
      <c r="BH73" s="15"/>
      <c r="BI73" s="15"/>
      <c r="BJ73" s="21"/>
      <c r="BK73" s="16"/>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row>
    <row r="74" spans="1:183" s="7" customFormat="1" ht="14.4">
      <c r="C74" s="7" t="s">
        <v>47</v>
      </c>
      <c r="O74" s="17"/>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5"/>
      <c r="BB74" s="15"/>
      <c r="BC74" s="15"/>
      <c r="BD74" s="15"/>
      <c r="BE74" s="15"/>
      <c r="BF74" s="15"/>
      <c r="BG74" s="15"/>
      <c r="BH74" s="15"/>
      <c r="BI74" s="15"/>
      <c r="BJ74" s="21"/>
      <c r="BK74" s="16"/>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row>
    <row r="75" spans="1:183" s="7" customFormat="1" ht="13.2">
      <c r="C75" s="7" t="s">
        <v>25</v>
      </c>
      <c r="O75" s="16" t="s">
        <v>32</v>
      </c>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5"/>
      <c r="BB75" s="15"/>
      <c r="BC75" s="15"/>
      <c r="BD75" s="15"/>
      <c r="BE75" s="15"/>
      <c r="BF75" s="15"/>
      <c r="BG75" s="15"/>
      <c r="BH75" s="15"/>
      <c r="BI75" s="15"/>
      <c r="BJ75" s="21"/>
      <c r="BK75" s="16"/>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row>
    <row r="76" spans="1:183" s="7" customFormat="1" ht="13.2">
      <c r="O76" s="16" t="s">
        <v>43</v>
      </c>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5"/>
      <c r="BB76" s="15"/>
      <c r="BC76" s="15"/>
      <c r="BD76" s="15"/>
      <c r="BE76" s="15"/>
      <c r="BF76" s="15"/>
      <c r="BG76" s="15"/>
      <c r="BH76" s="15"/>
      <c r="BI76" s="15"/>
      <c r="BJ76" s="21"/>
      <c r="BK76" s="16"/>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row>
    <row r="77" spans="1:183" s="7" customFormat="1" ht="14.4">
      <c r="O77" s="17"/>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5"/>
      <c r="BB77" s="15"/>
      <c r="BC77" s="15"/>
      <c r="BD77" s="15"/>
      <c r="BE77" s="15"/>
      <c r="BF77" s="15"/>
      <c r="BG77" s="15"/>
      <c r="BH77" s="15"/>
      <c r="BI77" s="15"/>
      <c r="BJ77" s="21"/>
      <c r="BK77" s="16"/>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row>
    <row r="78" spans="1:183" s="7" customFormat="1" ht="14.4">
      <c r="C78" s="7" t="s">
        <v>66</v>
      </c>
      <c r="G78" s="114">
        <v>1</v>
      </c>
      <c r="H78" s="114"/>
      <c r="M78" s="7" t="s">
        <v>90</v>
      </c>
      <c r="O78" s="17"/>
      <c r="W78" s="115">
        <v>1</v>
      </c>
      <c r="X78" s="115"/>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5"/>
      <c r="BB78" s="15"/>
      <c r="BC78" s="15"/>
      <c r="BD78" s="15"/>
      <c r="BE78" s="15"/>
      <c r="BF78" s="15"/>
      <c r="BG78" s="15"/>
      <c r="BH78" s="15"/>
      <c r="BI78" s="15"/>
      <c r="BJ78" s="21"/>
      <c r="BK78" s="16"/>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row>
    <row r="79" spans="1:183" s="7" customFormat="1" ht="14.4">
      <c r="C79" s="7" t="s">
        <v>67</v>
      </c>
      <c r="G79" s="114">
        <v>2</v>
      </c>
      <c r="H79" s="114"/>
      <c r="M79" s="7" t="s">
        <v>89</v>
      </c>
      <c r="O79" s="17"/>
      <c r="W79" s="115">
        <v>2</v>
      </c>
      <c r="X79" s="115"/>
      <c r="BA79" s="15"/>
      <c r="BB79" s="15"/>
      <c r="BC79" s="15"/>
      <c r="BD79" s="15"/>
      <c r="BE79" s="15"/>
      <c r="BF79" s="15"/>
      <c r="BG79" s="15"/>
      <c r="BH79" s="15"/>
      <c r="BI79" s="15"/>
      <c r="BJ79" s="21"/>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row>
    <row r="80" spans="1:183" s="7" customFormat="1" ht="14.4">
      <c r="M80" s="7" t="s">
        <v>88</v>
      </c>
      <c r="O80" s="17"/>
      <c r="W80" s="115">
        <v>3</v>
      </c>
      <c r="X80" s="115"/>
      <c r="BA80" s="15"/>
      <c r="BB80" s="15"/>
      <c r="BC80" s="15"/>
      <c r="BD80" s="15"/>
      <c r="BE80" s="15"/>
      <c r="BF80" s="15"/>
      <c r="BG80" s="15"/>
      <c r="BH80" s="15"/>
      <c r="BI80" s="15"/>
      <c r="BJ80" s="21"/>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row>
    <row r="81" spans="2:183" s="7" customFormat="1" ht="14.4">
      <c r="M81" s="7" t="s">
        <v>87</v>
      </c>
      <c r="O81" s="17"/>
      <c r="W81" s="115">
        <v>4</v>
      </c>
      <c r="X81" s="115"/>
      <c r="BA81" s="15"/>
      <c r="BB81" s="15"/>
      <c r="BC81" s="15"/>
      <c r="BD81" s="15"/>
      <c r="BE81" s="15"/>
      <c r="BF81" s="15"/>
      <c r="BG81" s="15"/>
      <c r="BH81" s="15"/>
      <c r="BI81" s="15"/>
      <c r="BJ81" s="21"/>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row>
    <row r="82" spans="2:183" s="7" customFormat="1" ht="14.4">
      <c r="M82" s="7" t="s">
        <v>91</v>
      </c>
      <c r="O82" s="17"/>
      <c r="W82" s="115">
        <v>5</v>
      </c>
      <c r="X82" s="115"/>
      <c r="BA82" s="15"/>
      <c r="BB82" s="15"/>
      <c r="BC82" s="15"/>
      <c r="BD82" s="15"/>
      <c r="BE82" s="15"/>
      <c r="BF82" s="15"/>
      <c r="BG82" s="15"/>
      <c r="BH82" s="15"/>
      <c r="BI82" s="15"/>
      <c r="BJ82" s="21"/>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row>
    <row r="83" spans="2:183" s="7" customFormat="1" ht="14.4">
      <c r="O83" s="17"/>
      <c r="W83" s="16"/>
      <c r="BA83" s="15"/>
      <c r="BB83" s="15"/>
      <c r="BC83" s="15"/>
      <c r="BD83" s="15"/>
      <c r="BE83" s="15"/>
      <c r="BF83" s="15"/>
      <c r="BG83" s="15"/>
      <c r="BH83" s="15"/>
      <c r="BI83" s="15"/>
      <c r="BJ83" s="21"/>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row>
    <row r="84" spans="2:183" s="10" customFormat="1" ht="14.4">
      <c r="O84" s="2"/>
      <c r="W84" s="12"/>
      <c r="BA84" s="15"/>
      <c r="BB84" s="15"/>
      <c r="BC84" s="15"/>
      <c r="BD84" s="15"/>
      <c r="BE84" s="15"/>
      <c r="BF84" s="15"/>
      <c r="BG84" s="15"/>
      <c r="BH84" s="15"/>
      <c r="BI84" s="15"/>
      <c r="BJ84" s="21"/>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row>
    <row r="85" spans="2:183" s="10" customFormat="1" ht="14.4">
      <c r="O85" s="2"/>
      <c r="W85" s="12"/>
      <c r="BA85" s="15"/>
      <c r="BB85" s="15"/>
      <c r="BC85" s="15"/>
      <c r="BD85" s="15"/>
      <c r="BE85" s="15"/>
      <c r="BF85" s="15"/>
      <c r="BG85" s="15"/>
      <c r="BH85" s="15"/>
      <c r="BI85" s="15"/>
      <c r="BJ85" s="21"/>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c r="EQ85" s="20"/>
      <c r="ER85" s="20"/>
      <c r="ES85" s="20"/>
      <c r="ET85" s="20"/>
      <c r="EU85" s="20"/>
      <c r="EV85" s="20"/>
      <c r="EW85" s="20"/>
      <c r="EX85" s="20"/>
      <c r="EY85" s="20"/>
      <c r="EZ85" s="20"/>
      <c r="FA85" s="20"/>
      <c r="FB85" s="20"/>
      <c r="FC85" s="20"/>
      <c r="FD85" s="20"/>
      <c r="FE85" s="20"/>
      <c r="FF85" s="20"/>
      <c r="FG85" s="20"/>
      <c r="FH85" s="20"/>
      <c r="FI85" s="20"/>
      <c r="FJ85" s="20"/>
      <c r="FK85" s="20"/>
      <c r="FL85" s="20"/>
      <c r="FM85" s="20"/>
      <c r="FN85" s="20"/>
      <c r="FO85" s="20"/>
      <c r="FP85" s="20"/>
      <c r="FQ85" s="20"/>
      <c r="FR85" s="20"/>
      <c r="FS85" s="20"/>
      <c r="FT85" s="20"/>
      <c r="FU85" s="20"/>
      <c r="FV85" s="20"/>
      <c r="FW85" s="20"/>
      <c r="FX85" s="20"/>
      <c r="FY85" s="20"/>
      <c r="FZ85" s="20"/>
      <c r="GA85" s="20"/>
    </row>
    <row r="86" spans="2:183" s="10" customFormat="1" ht="14.4">
      <c r="O86" s="2"/>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c r="EQ86" s="20"/>
      <c r="ER86" s="20"/>
      <c r="ES86" s="20"/>
      <c r="ET86" s="20"/>
      <c r="EU86" s="20"/>
      <c r="EV86" s="20"/>
      <c r="EW86" s="20"/>
      <c r="EX86" s="20"/>
      <c r="EY86" s="20"/>
      <c r="EZ86" s="20"/>
      <c r="FA86" s="20"/>
      <c r="FB86" s="20"/>
      <c r="FC86" s="20"/>
      <c r="FD86" s="20"/>
      <c r="FE86" s="20"/>
      <c r="FF86" s="20"/>
      <c r="FG86" s="20"/>
      <c r="FH86" s="20"/>
      <c r="FI86" s="20"/>
      <c r="FJ86" s="20"/>
      <c r="FK86" s="20"/>
      <c r="FL86" s="20"/>
      <c r="FM86" s="20"/>
      <c r="FN86" s="20"/>
      <c r="FO86" s="20"/>
      <c r="FP86" s="20"/>
      <c r="FQ86" s="20"/>
      <c r="FR86" s="20"/>
      <c r="FS86" s="20"/>
      <c r="FT86" s="20"/>
      <c r="FU86" s="20"/>
      <c r="FV86" s="20"/>
      <c r="FW86" s="20"/>
      <c r="FX86" s="20"/>
      <c r="FY86" s="20"/>
      <c r="FZ86" s="20"/>
      <c r="GA86" s="20"/>
    </row>
    <row r="87" spans="2:183" s="12" customFormat="1" ht="14.4">
      <c r="B87" s="16"/>
      <c r="C87" s="16"/>
      <c r="D87" s="16"/>
      <c r="E87" s="16"/>
      <c r="F87" s="16"/>
      <c r="G87" s="16"/>
      <c r="H87" s="16"/>
      <c r="I87" s="16"/>
      <c r="J87" s="16"/>
      <c r="K87" s="16"/>
      <c r="L87" s="16"/>
      <c r="M87" s="16"/>
      <c r="N87" s="16"/>
      <c r="O87" s="2"/>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c r="ES87" s="20"/>
      <c r="ET87" s="20"/>
      <c r="EU87" s="20"/>
      <c r="EV87" s="20"/>
      <c r="EW87" s="20"/>
      <c r="EX87" s="20"/>
      <c r="EY87" s="20"/>
      <c r="EZ87" s="20"/>
      <c r="FA87" s="20"/>
      <c r="FB87" s="20"/>
      <c r="FC87" s="20"/>
      <c r="FD87" s="20"/>
      <c r="FE87" s="20"/>
      <c r="FF87" s="20"/>
      <c r="FG87" s="20"/>
      <c r="FH87" s="20"/>
      <c r="FI87" s="20"/>
      <c r="FJ87" s="20"/>
      <c r="FK87" s="20"/>
      <c r="FL87" s="20"/>
      <c r="FM87" s="20"/>
      <c r="FN87" s="20"/>
      <c r="FO87" s="20"/>
      <c r="FP87" s="20"/>
      <c r="FQ87" s="20"/>
      <c r="FR87" s="20"/>
      <c r="FS87" s="20"/>
      <c r="FT87" s="20"/>
      <c r="FU87" s="20"/>
      <c r="FV87" s="20"/>
      <c r="FW87" s="20"/>
      <c r="FX87" s="20"/>
      <c r="FY87" s="20"/>
      <c r="FZ87" s="20"/>
      <c r="GA87" s="20"/>
    </row>
    <row r="88" spans="2:183" s="12" customFormat="1" ht="14.4">
      <c r="B88" s="16"/>
      <c r="C88" s="16"/>
      <c r="D88" s="16"/>
      <c r="E88" s="16"/>
      <c r="F88" s="16"/>
      <c r="G88" s="16"/>
      <c r="H88" s="16"/>
      <c r="I88" s="16"/>
      <c r="J88" s="16"/>
      <c r="K88" s="16"/>
      <c r="L88" s="16"/>
      <c r="M88" s="16"/>
      <c r="N88" s="16"/>
      <c r="O88" s="2"/>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c r="EQ88" s="20"/>
      <c r="ER88" s="20"/>
      <c r="ES88" s="20"/>
      <c r="ET88" s="20"/>
      <c r="EU88" s="20"/>
      <c r="EV88" s="20"/>
      <c r="EW88" s="20"/>
      <c r="EX88" s="20"/>
      <c r="EY88" s="20"/>
      <c r="EZ88" s="20"/>
      <c r="FA88" s="20"/>
      <c r="FB88" s="20"/>
      <c r="FC88" s="20"/>
      <c r="FD88" s="20"/>
      <c r="FE88" s="20"/>
      <c r="FF88" s="20"/>
      <c r="FG88" s="20"/>
      <c r="FH88" s="20"/>
      <c r="FI88" s="20"/>
      <c r="FJ88" s="20"/>
      <c r="FK88" s="20"/>
      <c r="FL88" s="20"/>
      <c r="FM88" s="20"/>
      <c r="FN88" s="20"/>
      <c r="FO88" s="20"/>
      <c r="FP88" s="20"/>
      <c r="FQ88" s="20"/>
      <c r="FR88" s="20"/>
      <c r="FS88" s="20"/>
      <c r="FT88" s="20"/>
      <c r="FU88" s="20"/>
      <c r="FV88" s="20"/>
      <c r="FW88" s="20"/>
      <c r="FX88" s="20"/>
      <c r="FY88" s="20"/>
      <c r="FZ88" s="20"/>
      <c r="GA88" s="20"/>
    </row>
    <row r="89" spans="2:183" s="12" customFormat="1" ht="14.4">
      <c r="B89" s="16"/>
      <c r="C89" s="16"/>
      <c r="D89" s="16"/>
      <c r="E89" s="16"/>
      <c r="F89" s="16"/>
      <c r="G89" s="16"/>
      <c r="H89" s="16"/>
      <c r="I89" s="16"/>
      <c r="J89" s="16"/>
      <c r="K89" s="16"/>
      <c r="L89" s="16"/>
      <c r="M89" s="16"/>
      <c r="N89" s="16"/>
      <c r="O89" s="2"/>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c r="EQ89" s="20"/>
      <c r="ER89" s="20"/>
      <c r="ES89" s="20"/>
      <c r="ET89" s="20"/>
      <c r="EU89" s="20"/>
      <c r="EV89" s="20"/>
      <c r="EW89" s="20"/>
      <c r="EX89" s="20"/>
      <c r="EY89" s="20"/>
      <c r="EZ89" s="20"/>
      <c r="FA89" s="20"/>
      <c r="FB89" s="20"/>
      <c r="FC89" s="20"/>
      <c r="FD89" s="20"/>
      <c r="FE89" s="20"/>
      <c r="FF89" s="20"/>
      <c r="FG89" s="20"/>
      <c r="FH89" s="20"/>
      <c r="FI89" s="20"/>
      <c r="FJ89" s="20"/>
      <c r="FK89" s="20"/>
      <c r="FL89" s="20"/>
      <c r="FM89" s="20"/>
      <c r="FN89" s="20"/>
      <c r="FO89" s="20"/>
      <c r="FP89" s="20"/>
      <c r="FQ89" s="20"/>
      <c r="FR89" s="20"/>
      <c r="FS89" s="20"/>
      <c r="FT89" s="20"/>
      <c r="FU89" s="20"/>
      <c r="FV89" s="20"/>
      <c r="FW89" s="20"/>
      <c r="FX89" s="20"/>
      <c r="FY89" s="20"/>
      <c r="FZ89" s="20"/>
      <c r="GA89" s="20"/>
    </row>
    <row r="90" spans="2:183" s="12" customFormat="1" ht="14.4">
      <c r="B90" s="16"/>
      <c r="C90" s="16"/>
      <c r="D90" s="16"/>
      <c r="E90" s="16"/>
      <c r="F90" s="16"/>
      <c r="G90" s="16"/>
      <c r="H90" s="16"/>
      <c r="I90" s="16"/>
      <c r="J90" s="16"/>
      <c r="K90" s="16"/>
      <c r="L90" s="16"/>
      <c r="M90" s="16"/>
      <c r="N90" s="16"/>
      <c r="O90" s="2"/>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FU90" s="20"/>
      <c r="FV90" s="20"/>
      <c r="FW90" s="20"/>
      <c r="FX90" s="20"/>
      <c r="FY90" s="20"/>
      <c r="FZ90" s="20"/>
      <c r="GA90" s="20"/>
    </row>
    <row r="91" spans="2:183" s="12" customFormat="1" ht="14.4">
      <c r="B91" s="16"/>
      <c r="C91" s="16"/>
      <c r="D91" s="16"/>
      <c r="E91" s="16"/>
      <c r="F91" s="16"/>
      <c r="G91" s="16"/>
      <c r="H91" s="16"/>
      <c r="I91" s="16"/>
      <c r="J91" s="16"/>
      <c r="K91" s="16"/>
      <c r="L91" s="16"/>
      <c r="M91" s="16"/>
      <c r="N91" s="16"/>
      <c r="O91" s="2"/>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FU91" s="20"/>
      <c r="FV91" s="20"/>
      <c r="FW91" s="20"/>
      <c r="FX91" s="20"/>
      <c r="FY91" s="20"/>
      <c r="FZ91" s="20"/>
      <c r="GA91" s="20"/>
    </row>
    <row r="92" spans="2:183" s="10" customFormat="1" ht="14.4">
      <c r="O92" s="2"/>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c r="EQ92" s="20"/>
      <c r="ER92" s="20"/>
      <c r="ES92" s="20"/>
      <c r="ET92" s="20"/>
      <c r="EU92" s="20"/>
      <c r="EV92" s="20"/>
      <c r="EW92" s="20"/>
      <c r="EX92" s="20"/>
      <c r="EY92" s="20"/>
      <c r="EZ92" s="20"/>
      <c r="FA92" s="20"/>
      <c r="FB92" s="20"/>
      <c r="FC92" s="20"/>
      <c r="FD92" s="20"/>
      <c r="FE92" s="20"/>
      <c r="FF92" s="20"/>
      <c r="FG92" s="20"/>
      <c r="FH92" s="20"/>
      <c r="FI92" s="20"/>
      <c r="FJ92" s="20"/>
      <c r="FK92" s="20"/>
      <c r="FL92" s="20"/>
      <c r="FM92" s="20"/>
      <c r="FN92" s="20"/>
      <c r="FO92" s="20"/>
      <c r="FP92" s="20"/>
      <c r="FQ92" s="20"/>
      <c r="FR92" s="20"/>
      <c r="FS92" s="20"/>
      <c r="FT92" s="20"/>
      <c r="FU92" s="20"/>
      <c r="FV92" s="20"/>
      <c r="FW92" s="20"/>
      <c r="FX92" s="20"/>
      <c r="FY92" s="20"/>
      <c r="FZ92" s="20"/>
      <c r="GA92" s="20"/>
    </row>
    <row r="93" spans="2:183" s="10" customFormat="1" ht="14.4">
      <c r="O93" s="2"/>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FZ93" s="20"/>
      <c r="GA93" s="20"/>
    </row>
    <row r="94" spans="2:183" s="10" customFormat="1" ht="14.4">
      <c r="O94" s="2"/>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FZ94" s="20"/>
      <c r="GA94" s="20"/>
    </row>
    <row r="95" spans="2:183" s="10" customFormat="1" ht="14.4">
      <c r="O95" s="2"/>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FZ95" s="20"/>
      <c r="GA95" s="20"/>
    </row>
    <row r="96" spans="2:183" s="10" customFormat="1" ht="14.4">
      <c r="O96" s="2"/>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20"/>
      <c r="FT96" s="20"/>
      <c r="FU96" s="20"/>
      <c r="FV96" s="20"/>
      <c r="FW96" s="20"/>
      <c r="FX96" s="20"/>
      <c r="FY96" s="20"/>
      <c r="FZ96" s="20"/>
      <c r="GA96" s="20"/>
    </row>
    <row r="97" spans="15:183" s="10" customFormat="1" ht="14.4">
      <c r="O97" s="2"/>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row>
    <row r="98" spans="15:183" s="10" customFormat="1" ht="14.4">
      <c r="O98" s="2"/>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row>
    <row r="99" spans="15:183" s="10" customFormat="1" ht="14.4">
      <c r="O99" s="2"/>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row>
    <row r="100" spans="15:183" s="10" customFormat="1" ht="14.4">
      <c r="O100" s="2"/>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row>
    <row r="101" spans="15:183" ht="14.4">
      <c r="O101" s="2"/>
    </row>
    <row r="102" spans="15:183" ht="14.4">
      <c r="O102" s="2"/>
    </row>
    <row r="103" spans="15:183" ht="14.4">
      <c r="O103" s="2"/>
    </row>
    <row r="104" spans="15:183" ht="14.4">
      <c r="O104" s="2"/>
    </row>
    <row r="105" spans="15:183" ht="13.2"/>
    <row r="106" spans="15:183" ht="13.2"/>
    <row r="107" spans="15:183" ht="13.2"/>
    <row r="108" spans="15:183" ht="13.2"/>
    <row r="109" spans="15:183" ht="13.2"/>
    <row r="110" spans="15:183" ht="13.2"/>
    <row r="111" spans="15:183" ht="13.2"/>
    <row r="112" spans="15:183" ht="13.2"/>
  </sheetData>
  <sheetProtection sheet="1" selectLockedCells="1"/>
  <mergeCells count="566">
    <mergeCell ref="A1:AY1"/>
    <mergeCell ref="AZ1:BI1"/>
    <mergeCell ref="A3:E3"/>
    <mergeCell ref="F3:U3"/>
    <mergeCell ref="V3:X6"/>
    <mergeCell ref="Y3:Z3"/>
    <mergeCell ref="AA3:AF3"/>
    <mergeCell ref="AJ3:AU3"/>
    <mergeCell ref="AV3:AX4"/>
    <mergeCell ref="AY3:BI4"/>
    <mergeCell ref="A12:B12"/>
    <mergeCell ref="C12:E12"/>
    <mergeCell ref="F12:G12"/>
    <mergeCell ref="H12:N12"/>
    <mergeCell ref="O12:S12"/>
    <mergeCell ref="T12:X12"/>
    <mergeCell ref="A4:E4"/>
    <mergeCell ref="F4:U4"/>
    <mergeCell ref="Y4:Y5"/>
    <mergeCell ref="A5:E6"/>
    <mergeCell ref="F5:U6"/>
    <mergeCell ref="Y12:AD12"/>
    <mergeCell ref="AE12:AJ12"/>
    <mergeCell ref="AK12:AM12"/>
    <mergeCell ref="AN12:AO12"/>
    <mergeCell ref="AP12:AY12"/>
    <mergeCell ref="AZ12:BF12"/>
    <mergeCell ref="AV5:AX5"/>
    <mergeCell ref="AY5:BI5"/>
    <mergeCell ref="Y6:AC6"/>
    <mergeCell ref="AD6:BI6"/>
    <mergeCell ref="Z4:AU5"/>
    <mergeCell ref="A13:B44"/>
    <mergeCell ref="C13:E20"/>
    <mergeCell ref="F13:G14"/>
    <mergeCell ref="H13:N14"/>
    <mergeCell ref="O13:S13"/>
    <mergeCell ref="T13:X13"/>
    <mergeCell ref="F19:G20"/>
    <mergeCell ref="H19:N20"/>
    <mergeCell ref="O19:S19"/>
    <mergeCell ref="T19:X19"/>
    <mergeCell ref="F15:G16"/>
    <mergeCell ref="H15:N16"/>
    <mergeCell ref="O15:S15"/>
    <mergeCell ref="T15:X15"/>
    <mergeCell ref="O18:S18"/>
    <mergeCell ref="T18:X18"/>
    <mergeCell ref="C21:E28"/>
    <mergeCell ref="F21:G22"/>
    <mergeCell ref="H21:N22"/>
    <mergeCell ref="O21:S21"/>
    <mergeCell ref="T21:X21"/>
    <mergeCell ref="O31:S31"/>
    <mergeCell ref="T31:X31"/>
    <mergeCell ref="O34:S34"/>
    <mergeCell ref="AU13:AV13"/>
    <mergeCell ref="AX13:AY13"/>
    <mergeCell ref="AZ13:BF13"/>
    <mergeCell ref="O14:S14"/>
    <mergeCell ref="T14:X14"/>
    <mergeCell ref="Y14:AD14"/>
    <mergeCell ref="AE14:AJ14"/>
    <mergeCell ref="AK14:AM14"/>
    <mergeCell ref="AN14:AO14"/>
    <mergeCell ref="AP14:AQ14"/>
    <mergeCell ref="Y13:AD13"/>
    <mergeCell ref="AE13:AJ13"/>
    <mergeCell ref="AK13:AM13"/>
    <mergeCell ref="AN13:AO13"/>
    <mergeCell ref="AP13:AQ13"/>
    <mergeCell ref="AR13:AS13"/>
    <mergeCell ref="AR14:AS14"/>
    <mergeCell ref="AU14:AV14"/>
    <mergeCell ref="AX14:AY14"/>
    <mergeCell ref="AZ14:BF14"/>
    <mergeCell ref="Y15:AD15"/>
    <mergeCell ref="AE15:AJ15"/>
    <mergeCell ref="AZ15:BF15"/>
    <mergeCell ref="O16:S16"/>
    <mergeCell ref="T16:X16"/>
    <mergeCell ref="Y16:AD16"/>
    <mergeCell ref="AE16:AJ16"/>
    <mergeCell ref="AK16:AM16"/>
    <mergeCell ref="AN16:AO16"/>
    <mergeCell ref="AP16:AQ16"/>
    <mergeCell ref="AR16:AS16"/>
    <mergeCell ref="AU16:AV16"/>
    <mergeCell ref="AK15:AM15"/>
    <mergeCell ref="AN15:AO15"/>
    <mergeCell ref="AP15:AQ15"/>
    <mergeCell ref="AR15:AS15"/>
    <mergeCell ref="AU15:AV15"/>
    <mergeCell ref="AX15:AY15"/>
    <mergeCell ref="Y18:AD18"/>
    <mergeCell ref="AE18:AJ18"/>
    <mergeCell ref="AK18:AM18"/>
    <mergeCell ref="AX16:AY16"/>
    <mergeCell ref="AZ16:BF16"/>
    <mergeCell ref="F17:G18"/>
    <mergeCell ref="H17:N18"/>
    <mergeCell ref="O17:S17"/>
    <mergeCell ref="T17:X17"/>
    <mergeCell ref="Y17:AD17"/>
    <mergeCell ref="AE17:AJ17"/>
    <mergeCell ref="AK17:AM17"/>
    <mergeCell ref="AN17:AO17"/>
    <mergeCell ref="AN18:AO18"/>
    <mergeCell ref="AP18:AQ18"/>
    <mergeCell ref="AR18:AS18"/>
    <mergeCell ref="AU18:AV18"/>
    <mergeCell ref="AX18:AY18"/>
    <mergeCell ref="AZ18:BF18"/>
    <mergeCell ref="AP17:AQ17"/>
    <mergeCell ref="AR17:AS17"/>
    <mergeCell ref="AU17:AV17"/>
    <mergeCell ref="AX17:AY17"/>
    <mergeCell ref="AZ17:BF17"/>
    <mergeCell ref="AU19:AV19"/>
    <mergeCell ref="AX19:AY19"/>
    <mergeCell ref="AZ19:BF19"/>
    <mergeCell ref="O20:S20"/>
    <mergeCell ref="T20:X20"/>
    <mergeCell ref="Y20:AD20"/>
    <mergeCell ref="AE20:AJ20"/>
    <mergeCell ref="AK20:AM20"/>
    <mergeCell ref="AN20:AO20"/>
    <mergeCell ref="AP20:AQ20"/>
    <mergeCell ref="Y19:AD19"/>
    <mergeCell ref="AE19:AJ19"/>
    <mergeCell ref="AK19:AM19"/>
    <mergeCell ref="AN19:AO19"/>
    <mergeCell ref="AP19:AQ19"/>
    <mergeCell ref="AR19:AS19"/>
    <mergeCell ref="AR20:AS20"/>
    <mergeCell ref="AU20:AV20"/>
    <mergeCell ref="AX20:AY20"/>
    <mergeCell ref="AZ20:BF20"/>
    <mergeCell ref="Y21:AD21"/>
    <mergeCell ref="AX21:AY21"/>
    <mergeCell ref="AZ21:BF21"/>
    <mergeCell ref="O22:S22"/>
    <mergeCell ref="T22:X22"/>
    <mergeCell ref="Y22:AD22"/>
    <mergeCell ref="AE22:AJ22"/>
    <mergeCell ref="AK22:AM22"/>
    <mergeCell ref="AN22:AO22"/>
    <mergeCell ref="AP22:AQ22"/>
    <mergeCell ref="AR22:AS22"/>
    <mergeCell ref="AE21:AJ21"/>
    <mergeCell ref="AK21:AM21"/>
    <mergeCell ref="AN21:AO21"/>
    <mergeCell ref="AP21:AQ21"/>
    <mergeCell ref="AR21:AS21"/>
    <mergeCell ref="AU21:AV21"/>
    <mergeCell ref="AN23:AO23"/>
    <mergeCell ref="AP23:AQ23"/>
    <mergeCell ref="AR23:AS23"/>
    <mergeCell ref="AU23:AV23"/>
    <mergeCell ref="AX23:AY23"/>
    <mergeCell ref="AZ23:BF23"/>
    <mergeCell ref="AU22:AV22"/>
    <mergeCell ref="AX22:AY22"/>
    <mergeCell ref="AZ22:BF22"/>
    <mergeCell ref="AP24:AQ24"/>
    <mergeCell ref="AR24:AS24"/>
    <mergeCell ref="AU24:AV24"/>
    <mergeCell ref="AX24:AY24"/>
    <mergeCell ref="AZ24:BF24"/>
    <mergeCell ref="F25:G26"/>
    <mergeCell ref="H25:N26"/>
    <mergeCell ref="O25:S25"/>
    <mergeCell ref="T25:X25"/>
    <mergeCell ref="Y25:AD25"/>
    <mergeCell ref="O24:S24"/>
    <mergeCell ref="T24:X24"/>
    <mergeCell ref="Y24:AD24"/>
    <mergeCell ref="AE24:AJ24"/>
    <mergeCell ref="AK24:AM24"/>
    <mergeCell ref="AN24:AO24"/>
    <mergeCell ref="F23:G24"/>
    <mergeCell ref="H23:N24"/>
    <mergeCell ref="O23:S23"/>
    <mergeCell ref="T23:X23"/>
    <mergeCell ref="Y23:AD23"/>
    <mergeCell ref="AE23:AJ23"/>
    <mergeCell ref="AK23:AM23"/>
    <mergeCell ref="AX25:AY25"/>
    <mergeCell ref="AZ25:BF25"/>
    <mergeCell ref="O26:S26"/>
    <mergeCell ref="T26:X26"/>
    <mergeCell ref="Y26:AD26"/>
    <mergeCell ref="AE26:AJ26"/>
    <mergeCell ref="AK26:AM26"/>
    <mergeCell ref="AN26:AO26"/>
    <mergeCell ref="AP26:AQ26"/>
    <mergeCell ref="AR26:AS26"/>
    <mergeCell ref="AE25:AJ25"/>
    <mergeCell ref="AK25:AM25"/>
    <mergeCell ref="AN25:AO25"/>
    <mergeCell ref="AP25:AQ25"/>
    <mergeCell ref="AR25:AS25"/>
    <mergeCell ref="AU25:AV25"/>
    <mergeCell ref="AN27:AO27"/>
    <mergeCell ref="AP27:AQ27"/>
    <mergeCell ref="AR27:AS27"/>
    <mergeCell ref="AU27:AV27"/>
    <mergeCell ref="AX27:AY27"/>
    <mergeCell ref="AZ27:BF27"/>
    <mergeCell ref="AU26:AV26"/>
    <mergeCell ref="AX26:AY26"/>
    <mergeCell ref="AZ26:BF26"/>
    <mergeCell ref="AP28:AQ28"/>
    <mergeCell ref="AR28:AS28"/>
    <mergeCell ref="AU28:AV28"/>
    <mergeCell ref="AX28:AY28"/>
    <mergeCell ref="AZ28:BF28"/>
    <mergeCell ref="C29:E32"/>
    <mergeCell ref="F29:G29"/>
    <mergeCell ref="H29:N29"/>
    <mergeCell ref="O29:S29"/>
    <mergeCell ref="T29:X29"/>
    <mergeCell ref="O28:S28"/>
    <mergeCell ref="T28:X28"/>
    <mergeCell ref="Y28:AD28"/>
    <mergeCell ref="AE28:AJ28"/>
    <mergeCell ref="AK28:AM28"/>
    <mergeCell ref="AN28:AO28"/>
    <mergeCell ref="F27:G28"/>
    <mergeCell ref="H27:N28"/>
    <mergeCell ref="O27:S27"/>
    <mergeCell ref="T27:X27"/>
    <mergeCell ref="Y27:AD27"/>
    <mergeCell ref="AE27:AJ27"/>
    <mergeCell ref="AK27:AM27"/>
    <mergeCell ref="AZ30:BF30"/>
    <mergeCell ref="AU29:AV29"/>
    <mergeCell ref="AX29:AY29"/>
    <mergeCell ref="AZ29:BF29"/>
    <mergeCell ref="F30:G30"/>
    <mergeCell ref="H30:N30"/>
    <mergeCell ref="O30:S30"/>
    <mergeCell ref="T30:X30"/>
    <mergeCell ref="Y30:AD30"/>
    <mergeCell ref="AE30:AJ30"/>
    <mergeCell ref="AK30:AM30"/>
    <mergeCell ref="Y29:AD29"/>
    <mergeCell ref="AE29:AJ29"/>
    <mergeCell ref="AK29:AM29"/>
    <mergeCell ref="AN29:AO29"/>
    <mergeCell ref="AP29:AQ29"/>
    <mergeCell ref="AR29:AS29"/>
    <mergeCell ref="Y31:AD31"/>
    <mergeCell ref="AE31:AJ31"/>
    <mergeCell ref="AN30:AO30"/>
    <mergeCell ref="AP30:AQ30"/>
    <mergeCell ref="AR30:AS30"/>
    <mergeCell ref="AU30:AV30"/>
    <mergeCell ref="AX30:AY30"/>
    <mergeCell ref="AP32:AQ32"/>
    <mergeCell ref="AR32:AS32"/>
    <mergeCell ref="AU32:AV32"/>
    <mergeCell ref="AX32:AY32"/>
    <mergeCell ref="AZ32:BF32"/>
    <mergeCell ref="BQ32:BS32"/>
    <mergeCell ref="AZ31:BF31"/>
    <mergeCell ref="BG31:BI36"/>
    <mergeCell ref="F32:G32"/>
    <mergeCell ref="H32:N32"/>
    <mergeCell ref="O32:S32"/>
    <mergeCell ref="T32:X32"/>
    <mergeCell ref="Y32:AD32"/>
    <mergeCell ref="AE32:AJ32"/>
    <mergeCell ref="AK32:AM32"/>
    <mergeCell ref="AN32:AO32"/>
    <mergeCell ref="AK31:AM31"/>
    <mergeCell ref="AN31:AO31"/>
    <mergeCell ref="AP31:AQ31"/>
    <mergeCell ref="AR31:AS31"/>
    <mergeCell ref="AU31:AV31"/>
    <mergeCell ref="AX31:AY31"/>
    <mergeCell ref="F31:G31"/>
    <mergeCell ref="H31:N31"/>
    <mergeCell ref="AX33:AY33"/>
    <mergeCell ref="AZ33:BF33"/>
    <mergeCell ref="F34:G34"/>
    <mergeCell ref="H34:N34"/>
    <mergeCell ref="AR33:AS33"/>
    <mergeCell ref="AU33:AV33"/>
    <mergeCell ref="F33:G33"/>
    <mergeCell ref="H33:N33"/>
    <mergeCell ref="O33:S33"/>
    <mergeCell ref="T33:X33"/>
    <mergeCell ref="Y33:AD33"/>
    <mergeCell ref="AP34:AQ34"/>
    <mergeCell ref="AR34:AS34"/>
    <mergeCell ref="AU34:AV34"/>
    <mergeCell ref="T34:X34"/>
    <mergeCell ref="Y34:AD34"/>
    <mergeCell ref="AE34:AJ34"/>
    <mergeCell ref="AK34:AM34"/>
    <mergeCell ref="AN34:AO34"/>
    <mergeCell ref="AE33:AJ33"/>
    <mergeCell ref="AK33:AM33"/>
    <mergeCell ref="AN33:AO33"/>
    <mergeCell ref="AP33:AQ33"/>
    <mergeCell ref="AX34:AY34"/>
    <mergeCell ref="AZ34:BF34"/>
    <mergeCell ref="F35:G35"/>
    <mergeCell ref="H35:N35"/>
    <mergeCell ref="O35:S35"/>
    <mergeCell ref="T35:X35"/>
    <mergeCell ref="Y35:AD35"/>
    <mergeCell ref="AX35:AY35"/>
    <mergeCell ref="AZ35:BF35"/>
    <mergeCell ref="AP35:AQ35"/>
    <mergeCell ref="AR35:AS35"/>
    <mergeCell ref="AU35:AV35"/>
    <mergeCell ref="F36:G36"/>
    <mergeCell ref="H36:N36"/>
    <mergeCell ref="O36:S36"/>
    <mergeCell ref="T36:X36"/>
    <mergeCell ref="Y36:AD36"/>
    <mergeCell ref="AE36:AJ36"/>
    <mergeCell ref="AK36:AM36"/>
    <mergeCell ref="AN36:AO36"/>
    <mergeCell ref="AE35:AJ35"/>
    <mergeCell ref="AK35:AM35"/>
    <mergeCell ref="AN35:AO35"/>
    <mergeCell ref="AP36:AQ36"/>
    <mergeCell ref="AR36:AS36"/>
    <mergeCell ref="AU36:AV36"/>
    <mergeCell ref="AX36:AY36"/>
    <mergeCell ref="AZ36:BF36"/>
    <mergeCell ref="C37:G42"/>
    <mergeCell ref="H37:N44"/>
    <mergeCell ref="O37:S37"/>
    <mergeCell ref="T37:X37"/>
    <mergeCell ref="Y37:AD37"/>
    <mergeCell ref="C33:E36"/>
    <mergeCell ref="AX37:AY37"/>
    <mergeCell ref="AZ37:BF37"/>
    <mergeCell ref="O39:S39"/>
    <mergeCell ref="T39:X39"/>
    <mergeCell ref="Y39:AD39"/>
    <mergeCell ref="AE39:AJ39"/>
    <mergeCell ref="AK39:AM39"/>
    <mergeCell ref="O41:S41"/>
    <mergeCell ref="T41:X41"/>
    <mergeCell ref="Y41:AD41"/>
    <mergeCell ref="AE41:AJ41"/>
    <mergeCell ref="AK41:AM41"/>
    <mergeCell ref="AN41:AO41"/>
    <mergeCell ref="BG37:BI37"/>
    <mergeCell ref="O38:S38"/>
    <mergeCell ref="T38:X38"/>
    <mergeCell ref="Y38:AD38"/>
    <mergeCell ref="AE38:AJ38"/>
    <mergeCell ref="AK38:AM38"/>
    <mergeCell ref="AN38:AO38"/>
    <mergeCell ref="AP38:AQ38"/>
    <mergeCell ref="AE37:AJ37"/>
    <mergeCell ref="AK37:AM37"/>
    <mergeCell ref="AN37:AO37"/>
    <mergeCell ref="AP37:AQ37"/>
    <mergeCell ref="AR37:AS37"/>
    <mergeCell ref="AU37:AV37"/>
    <mergeCell ref="AR38:AS38"/>
    <mergeCell ref="AU38:AV38"/>
    <mergeCell ref="AX38:AY38"/>
    <mergeCell ref="AZ38:BF38"/>
    <mergeCell ref="BG38:BI38"/>
    <mergeCell ref="BG39:BI39"/>
    <mergeCell ref="O40:S40"/>
    <mergeCell ref="T40:X40"/>
    <mergeCell ref="Y40:AD40"/>
    <mergeCell ref="AE40:AJ40"/>
    <mergeCell ref="AK40:AM40"/>
    <mergeCell ref="AN40:AO40"/>
    <mergeCell ref="AP40:AQ40"/>
    <mergeCell ref="AR40:AS40"/>
    <mergeCell ref="AU40:AV40"/>
    <mergeCell ref="AN39:AO39"/>
    <mergeCell ref="AP39:AQ39"/>
    <mergeCell ref="AR39:AS39"/>
    <mergeCell ref="AU39:AV39"/>
    <mergeCell ref="AX39:AY39"/>
    <mergeCell ref="AZ39:BF39"/>
    <mergeCell ref="AX40:AY40"/>
    <mergeCell ref="AZ40:BF40"/>
    <mergeCell ref="BG40:BI40"/>
    <mergeCell ref="AP41:AQ41"/>
    <mergeCell ref="AR41:AS41"/>
    <mergeCell ref="AU41:AV41"/>
    <mergeCell ref="AX41:AY41"/>
    <mergeCell ref="AZ41:BF41"/>
    <mergeCell ref="BG41:BI41"/>
    <mergeCell ref="O42:S42"/>
    <mergeCell ref="T42:X42"/>
    <mergeCell ref="Y42:AD42"/>
    <mergeCell ref="AE42:AJ42"/>
    <mergeCell ref="AK42:AM42"/>
    <mergeCell ref="BG42:BI42"/>
    <mergeCell ref="AN42:AO42"/>
    <mergeCell ref="AP42:AQ42"/>
    <mergeCell ref="AR42:AS42"/>
    <mergeCell ref="AU42:AV42"/>
    <mergeCell ref="AX42:AY42"/>
    <mergeCell ref="AZ42:BF42"/>
    <mergeCell ref="AU43:AV43"/>
    <mergeCell ref="AX43:AY43"/>
    <mergeCell ref="AZ43:BF43"/>
    <mergeCell ref="BG43:BI43"/>
    <mergeCell ref="C44:G44"/>
    <mergeCell ref="O44:S44"/>
    <mergeCell ref="T44:X44"/>
    <mergeCell ref="Y44:AD44"/>
    <mergeCell ref="AE44:AJ44"/>
    <mergeCell ref="AK44:AM44"/>
    <mergeCell ref="C43:G43"/>
    <mergeCell ref="O43:S43"/>
    <mergeCell ref="T43:X43"/>
    <mergeCell ref="Y43:AD43"/>
    <mergeCell ref="AE43:AJ43"/>
    <mergeCell ref="AK43:AM43"/>
    <mergeCell ref="AN43:AO43"/>
    <mergeCell ref="AP43:AQ43"/>
    <mergeCell ref="AR43:AS43"/>
    <mergeCell ref="Q48:R48"/>
    <mergeCell ref="A50:BI50"/>
    <mergeCell ref="M52:AQ52"/>
    <mergeCell ref="AR52:BC52"/>
    <mergeCell ref="BE52:BG52"/>
    <mergeCell ref="A55:F55"/>
    <mergeCell ref="G55:X55"/>
    <mergeCell ref="AC55:BD55"/>
    <mergeCell ref="BG44:BI44"/>
    <mergeCell ref="A46:H46"/>
    <mergeCell ref="I46:N46"/>
    <mergeCell ref="O46:BG46"/>
    <mergeCell ref="A48:C48"/>
    <mergeCell ref="D48:F48"/>
    <mergeCell ref="G48:H48"/>
    <mergeCell ref="I48:K48"/>
    <mergeCell ref="L48:M48"/>
    <mergeCell ref="N48:P48"/>
    <mergeCell ref="AN44:AO44"/>
    <mergeCell ref="AP44:AQ44"/>
    <mergeCell ref="AR44:AS44"/>
    <mergeCell ref="AU44:AV44"/>
    <mergeCell ref="AX44:AY44"/>
    <mergeCell ref="AZ44:BF44"/>
    <mergeCell ref="AX56:BD56"/>
    <mergeCell ref="A57:C57"/>
    <mergeCell ref="D57:F57"/>
    <mergeCell ref="G57:H57"/>
    <mergeCell ref="I57:K57"/>
    <mergeCell ref="L57:M57"/>
    <mergeCell ref="N57:P57"/>
    <mergeCell ref="A56:C56"/>
    <mergeCell ref="D56:H56"/>
    <mergeCell ref="I56:M56"/>
    <mergeCell ref="N56:S56"/>
    <mergeCell ref="T56:X56"/>
    <mergeCell ref="AC56:AE56"/>
    <mergeCell ref="Q57:S57"/>
    <mergeCell ref="T57:V57"/>
    <mergeCell ref="W57:X57"/>
    <mergeCell ref="AC57:AE57"/>
    <mergeCell ref="AF57:AI57"/>
    <mergeCell ref="AJ57:AK57"/>
    <mergeCell ref="AF56:AK56"/>
    <mergeCell ref="AL56:AQ56"/>
    <mergeCell ref="AR56:AW56"/>
    <mergeCell ref="AL57:AO57"/>
    <mergeCell ref="AP57:AQ57"/>
    <mergeCell ref="AR57:AU57"/>
    <mergeCell ref="AV57:AW57"/>
    <mergeCell ref="AX57:BB58"/>
    <mergeCell ref="BC57:BD58"/>
    <mergeCell ref="AL58:AO58"/>
    <mergeCell ref="AP58:AQ58"/>
    <mergeCell ref="AR58:AU58"/>
    <mergeCell ref="AV58:AW58"/>
    <mergeCell ref="Q58:S58"/>
    <mergeCell ref="T58:V58"/>
    <mergeCell ref="W58:X58"/>
    <mergeCell ref="AC58:AE58"/>
    <mergeCell ref="AF58:AI58"/>
    <mergeCell ref="AJ58:AK58"/>
    <mergeCell ref="A58:C58"/>
    <mergeCell ref="D58:F58"/>
    <mergeCell ref="G58:H58"/>
    <mergeCell ref="I58:K58"/>
    <mergeCell ref="L58:M58"/>
    <mergeCell ref="N58:P58"/>
    <mergeCell ref="A61:F61"/>
    <mergeCell ref="G61:X61"/>
    <mergeCell ref="AC61:BD61"/>
    <mergeCell ref="A62:C62"/>
    <mergeCell ref="D62:H62"/>
    <mergeCell ref="I62:M62"/>
    <mergeCell ref="N62:S62"/>
    <mergeCell ref="T62:X62"/>
    <mergeCell ref="AC62:AE62"/>
    <mergeCell ref="AF62:AK62"/>
    <mergeCell ref="AL62:AQ62"/>
    <mergeCell ref="AR62:AW62"/>
    <mergeCell ref="AX62:BD62"/>
    <mergeCell ref="A63:C63"/>
    <mergeCell ref="D63:F63"/>
    <mergeCell ref="G63:H63"/>
    <mergeCell ref="I63:K63"/>
    <mergeCell ref="L63:M63"/>
    <mergeCell ref="N63:P63"/>
    <mergeCell ref="Q63:S63"/>
    <mergeCell ref="AP63:AQ63"/>
    <mergeCell ref="AR63:AU63"/>
    <mergeCell ref="AV63:AW63"/>
    <mergeCell ref="AX63:BB64"/>
    <mergeCell ref="BC63:BD64"/>
    <mergeCell ref="A64:C64"/>
    <mergeCell ref="D64:F64"/>
    <mergeCell ref="G64:H64"/>
    <mergeCell ref="I64:K64"/>
    <mergeCell ref="L64:M64"/>
    <mergeCell ref="T63:V63"/>
    <mergeCell ref="W63:X63"/>
    <mergeCell ref="AC63:AE63"/>
    <mergeCell ref="AF63:AI63"/>
    <mergeCell ref="AJ63:AK63"/>
    <mergeCell ref="AL63:AO63"/>
    <mergeCell ref="AJ64:AK64"/>
    <mergeCell ref="AL64:AO64"/>
    <mergeCell ref="AP64:AQ64"/>
    <mergeCell ref="AR64:AU64"/>
    <mergeCell ref="AV64:AW64"/>
    <mergeCell ref="G66:H66"/>
    <mergeCell ref="T66:U66"/>
    <mergeCell ref="AT66:AU66"/>
    <mergeCell ref="N64:P64"/>
    <mergeCell ref="Q64:S64"/>
    <mergeCell ref="T64:V64"/>
    <mergeCell ref="W64:X64"/>
    <mergeCell ref="AC64:AE64"/>
    <mergeCell ref="AF64:AI64"/>
    <mergeCell ref="AT69:AU69"/>
    <mergeCell ref="T70:U70"/>
    <mergeCell ref="O71:S71"/>
    <mergeCell ref="T71:U71"/>
    <mergeCell ref="T72:U72"/>
    <mergeCell ref="G67:H67"/>
    <mergeCell ref="T67:U67"/>
    <mergeCell ref="AT67:AU67"/>
    <mergeCell ref="G68:H68"/>
    <mergeCell ref="T68:U68"/>
    <mergeCell ref="AT68:AU68"/>
    <mergeCell ref="W78:X78"/>
    <mergeCell ref="W82:X82"/>
    <mergeCell ref="T73:U73"/>
    <mergeCell ref="G78:H78"/>
    <mergeCell ref="W81:X81"/>
    <mergeCell ref="G79:H79"/>
    <mergeCell ref="W80:X80"/>
    <mergeCell ref="W79:X79"/>
    <mergeCell ref="T69:U69"/>
  </mergeCells>
  <phoneticPr fontId="2" type="Hiragana"/>
  <conditionalFormatting sqref="A13">
    <cfRule type="cellIs" dxfId="13" priority="6" operator="equal">
      <formula>$C$79</formula>
    </cfRule>
    <cfRule type="cellIs" dxfId="12" priority="7" operator="equal">
      <formula>$C$78</formula>
    </cfRule>
  </conditionalFormatting>
  <conditionalFormatting sqref="D48:F48">
    <cfRule type="containsBlanks" dxfId="11" priority="10">
      <formula>LEN(TRIM(D48))=0</formula>
    </cfRule>
  </conditionalFormatting>
  <conditionalFormatting sqref="I48:K48">
    <cfRule type="containsBlanks" dxfId="10" priority="12">
      <formula>LEN(TRIM(I48))=0</formula>
    </cfRule>
  </conditionalFormatting>
  <conditionalFormatting sqref="N48:P48">
    <cfRule type="containsBlanks" dxfId="9" priority="11">
      <formula>LEN(TRIM(N48))=0</formula>
    </cfRule>
  </conditionalFormatting>
  <conditionalFormatting sqref="AD6:BI6">
    <cfRule type="containsBlanks" dxfId="8" priority="2">
      <formula>LEN(TRIM(AD6))=0</formula>
    </cfRule>
  </conditionalFormatting>
  <conditionalFormatting sqref="AY3:BI5 Z4">
    <cfRule type="containsBlanks" dxfId="7" priority="5">
      <formula>LEN(TRIM(Z3))=0</formula>
    </cfRule>
  </conditionalFormatting>
  <conditionalFormatting sqref="AZ13:BF44">
    <cfRule type="cellIs" dxfId="6" priority="13" operator="equal">
      <formula>0</formula>
    </cfRule>
    <cfRule type="cellIs" dxfId="5" priority="14" operator="notBetween">
      <formula>100000000</formula>
      <formula>999999999</formula>
    </cfRule>
  </conditionalFormatting>
  <conditionalFormatting sqref="AZ1:BI1">
    <cfRule type="cellIs" dxfId="4" priority="8" operator="equal">
      <formula>$C$79</formula>
    </cfRule>
    <cfRule type="cellIs" dxfId="3" priority="9" operator="equal">
      <formula>$C$78</formula>
    </cfRule>
  </conditionalFormatting>
  <conditionalFormatting sqref="BG37:BI44">
    <cfRule type="expression" dxfId="2" priority="1">
      <formula>$O37&lt;&gt;""</formula>
    </cfRule>
  </conditionalFormatting>
  <conditionalFormatting sqref="CE13:CE44">
    <cfRule type="expression" dxfId="1" priority="3">
      <formula>$CL13&gt;=10</formula>
    </cfRule>
  </conditionalFormatting>
  <conditionalFormatting sqref="CL13:CL44">
    <cfRule type="cellIs" dxfId="0" priority="4" operator="greaterThanOrEqual">
      <formula>10</formula>
    </cfRule>
  </conditionalFormatting>
  <dataValidations count="7">
    <dataValidation type="list" allowBlank="1" showInputMessage="1" showErrorMessage="1" prompt="他の種目と_x000a_重複出場_x000a_なら&quot;○&quot;" sqref="BG37:BI44" xr:uid="{CB5E752E-FCCA-4D69-AA8C-A8AE9FBA51B1}">
      <formula1>$K$66:$K$67</formula1>
    </dataValidation>
    <dataValidation type="list" allowBlank="1" showInputMessage="1" showErrorMessage="1" sqref="AZ1:BI1" xr:uid="{5F34BC70-94FA-453B-AA7D-D2A0B2BD1BD0}">
      <formula1>$C$78:$C$79</formula1>
    </dataValidation>
    <dataValidation type="list" imeMode="halfAlpha" allowBlank="1" showInputMessage="1" showErrorMessage="1" sqref="AN13:AO44" xr:uid="{B0D8D365-19E6-4C93-BE2B-60EAEB016AE2}">
      <formula1>$G$66:$G$68</formula1>
    </dataValidation>
    <dataValidation imeMode="halfAlpha" allowBlank="1" showInputMessage="1" showErrorMessage="1" sqref="N48:P48 AR13:BF44 AH3:AI3 AY3:BI5 I48:K48 AA3" xr:uid="{175741EC-305B-4544-AC26-9DDE5093BEC4}"/>
    <dataValidation errorStyle="information" allowBlank="1" showInputMessage="1" showErrorMessage="1" sqref="A55 A61" xr:uid="{2EBE7F56-D810-47C2-9160-F40FF2D69B21}"/>
    <dataValidation type="list" allowBlank="1" showInputMessage="1" showErrorMessage="1" sqref="AK13:AM44" xr:uid="{719B0253-AEE4-4EC1-86A5-04E54931E095}">
      <formula1>$C$66:$C$75</formula1>
    </dataValidation>
    <dataValidation imeMode="hiragana" allowBlank="1" showInputMessage="1" showErrorMessage="1" sqref="O13:AJ44 F4:U6 Z4" xr:uid="{3DF0E68B-E5D0-4CC0-856C-8BF7EDC8DC9C}"/>
  </dataValidations>
  <printOptions horizontalCentered="1" verticalCentered="1"/>
  <pageMargins left="0.23622047244094491" right="0.23622047244094491" top="0.74803149606299213" bottom="0.74803149606299213" header="0.31496062992125984" footer="0.31496062992125984"/>
  <pageSetup paperSize="9" fitToHeight="0"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imeMode="hiragana" allowBlank="1" showInputMessage="1" showErrorMessage="1" errorTitle="「学校名」エラー" error="代表者記入シートに無い学校名です。_x000a_ドロップダウンリストから選択して下さい。" xr:uid="{64720F74-EB21-432F-A3C4-43AA0E68245E}">
          <x14:formula1>
            <xm:f>'代表者記入シート（総括表）'!$B$15:$B$34</xm:f>
          </x14:formula1>
          <xm:sqref>H13:N44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代表者記入シート（総括表）</vt:lpstr>
      <vt:lpstr>男子</vt:lpstr>
      <vt:lpstr>女子</vt:lpstr>
      <vt:lpstr>女子!Print_Area</vt:lpstr>
      <vt:lpstr>'代表者記入シート（総括表）'!Print_Area</vt:lpstr>
      <vt:lpstr>男子!Print_Area</vt:lpstr>
      <vt:lpstr>県名</vt:lpstr>
      <vt:lpstr>校名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dc:creator>
  <cp:lastModifiedBy>基治 髙橋</cp:lastModifiedBy>
  <cp:lastPrinted>2024-10-14T05:27:07Z</cp:lastPrinted>
  <dcterms:created xsi:type="dcterms:W3CDTF">2014-09-09T05:57:24Z</dcterms:created>
  <dcterms:modified xsi:type="dcterms:W3CDTF">2024-10-25T01:15:41Z</dcterms:modified>
</cp:coreProperties>
</file>